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11000029\Desktop\Postępowania\2025\4) RP2026 2029\2) Do kierownika\Wersje do wysłania - puste\"/>
    </mc:Choice>
  </mc:AlternateContent>
  <xr:revisionPtr revIDLastSave="0" documentId="13_ncr:1_{82DA2685-421F-4ACB-9F44-4E40626A038C}" xr6:coauthVersionLast="47" xr6:coauthVersionMax="47" xr10:uidLastSave="{00000000-0000-0000-0000-000000000000}"/>
  <bookViews>
    <workbookView xWindow="-120" yWindow="-120" windowWidth="29040" windowHeight="17520" tabRatio="656" activeTab="6" xr2:uid="{00000000-000D-0000-FFFF-FFFF00000000}"/>
  </bookViews>
  <sheets>
    <sheet name="2026_Transformatory" sheetId="4" r:id="rId1"/>
    <sheet name="EE_dławiki" sheetId="10" state="hidden" r:id="rId2"/>
    <sheet name="EE_badanie oleju" sheetId="19" state="hidden" r:id="rId3"/>
    <sheet name="EE_dokumentacja" sheetId="11" state="hidden" r:id="rId4"/>
    <sheet name="2027_Transformatory" sheetId="34" r:id="rId5"/>
    <sheet name="2028_Transformatory" sheetId="35" r:id="rId6"/>
    <sheet name="2029_Transformatory" sheetId="36" r:id="rId7"/>
    <sheet name="Zestawienie zbiorcze" sheetId="31" r:id="rId8"/>
    <sheet name="SUMA PSP" sheetId="12" r:id="rId9"/>
    <sheet name="słownik" sheetId="33" state="hidden" r:id="rId10"/>
  </sheets>
  <externalReferences>
    <externalReference r:id="rId11"/>
  </externalReferences>
  <definedNames>
    <definedName name="_xlnm._FilterDatabase" localSheetId="0" hidden="1">'2026_Transformatory'!$A$2:$AI$45</definedName>
    <definedName name="_xlnm._FilterDatabase" localSheetId="4" hidden="1">'2027_Transformatory'!$A$2:$AI$45</definedName>
    <definedName name="_xlnm._FilterDatabase" localSheetId="5" hidden="1">'2028_Transformatory'!$A$2:$AI$45</definedName>
    <definedName name="_xlnm._FilterDatabase" localSheetId="6" hidden="1">'2029_Transformatory'!$A$2:$AI$45</definedName>
    <definedName name="_xlnm._FilterDatabase" localSheetId="8" hidden="1">'SUMA PSP'!$A$3:$I$11</definedName>
    <definedName name="N.m.">'[1]EFA - notatki AKPiA'!$D$3</definedName>
    <definedName name="N.u.">'[1]EFA - notatki AKPiA'!$D$4</definedName>
    <definedName name="_xlnm.Print_Area" localSheetId="0">'2026_Transformatory'!$A$1:$W$48</definedName>
    <definedName name="_xlnm.Print_Area" localSheetId="4">'2027_Transformatory'!$A$1:$W$48</definedName>
    <definedName name="_xlnm.Print_Area" localSheetId="5">'2028_Transformatory'!$A$1:$W$48</definedName>
    <definedName name="_xlnm.Print_Area" localSheetId="6">'2029_Transformatory'!$A$1:$W$48</definedName>
    <definedName name="S.rbg">'[1]EFA - notatki AKPiA'!$D$2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8" i="4" l="1"/>
  <c r="C51" i="35" l="1"/>
  <c r="C52" i="35"/>
  <c r="C53" i="35"/>
  <c r="C54" i="35"/>
  <c r="E7" i="12" s="1"/>
  <c r="C55" i="35"/>
  <c r="C56" i="35"/>
  <c r="E9" i="12" s="1"/>
  <c r="C57" i="35"/>
  <c r="E10" i="12" s="1"/>
  <c r="C58" i="35"/>
  <c r="E11" i="12" s="1"/>
  <c r="C60" i="35"/>
  <c r="E13" i="12" s="1"/>
  <c r="C61" i="35"/>
  <c r="C63" i="35"/>
  <c r="C64" i="35"/>
  <c r="E17" i="12" s="1"/>
  <c r="C65" i="35"/>
  <c r="E18" i="12" s="1"/>
  <c r="C67" i="35"/>
  <c r="E20" i="12" s="1"/>
  <c r="C68" i="35"/>
  <c r="C69" i="35"/>
  <c r="C70" i="35"/>
  <c r="E23" i="12" s="1"/>
  <c r="C71" i="35"/>
  <c r="E24" i="12" s="1"/>
  <c r="C72" i="35"/>
  <c r="E25" i="12" s="1"/>
  <c r="C73" i="35"/>
  <c r="E26" i="12" s="1"/>
  <c r="C74" i="35"/>
  <c r="E27" i="12" s="1"/>
  <c r="C77" i="35"/>
  <c r="C78" i="35"/>
  <c r="E31" i="12" s="1"/>
  <c r="C79" i="35"/>
  <c r="E32" i="12" s="1"/>
  <c r="C80" i="35"/>
  <c r="E33" i="12" s="1"/>
  <c r="C81" i="35"/>
  <c r="E34" i="12" s="1"/>
  <c r="C81" i="4"/>
  <c r="C34" i="12" s="1"/>
  <c r="C80" i="4"/>
  <c r="C33" i="12" s="1"/>
  <c r="C79" i="4"/>
  <c r="C32" i="12" s="1"/>
  <c r="C78" i="4"/>
  <c r="C77" i="4"/>
  <c r="C30" i="12" s="1"/>
  <c r="C74" i="4"/>
  <c r="C27" i="12" s="1"/>
  <c r="C73" i="4"/>
  <c r="C26" i="12" s="1"/>
  <c r="C72" i="4"/>
  <c r="C25" i="12" s="1"/>
  <c r="C71" i="4"/>
  <c r="C24" i="12" s="1"/>
  <c r="C70" i="4"/>
  <c r="C69" i="4"/>
  <c r="C22" i="12" s="1"/>
  <c r="C68" i="4"/>
  <c r="C21" i="12" s="1"/>
  <c r="C67" i="4"/>
  <c r="C20" i="12" s="1"/>
  <c r="C65" i="4"/>
  <c r="C18" i="12" s="1"/>
  <c r="C64" i="4"/>
  <c r="C17" i="12" s="1"/>
  <c r="C63" i="4"/>
  <c r="C16" i="12" s="1"/>
  <c r="C61" i="4"/>
  <c r="C60" i="4"/>
  <c r="C13" i="12" s="1"/>
  <c r="C58" i="4"/>
  <c r="C11" i="12" s="1"/>
  <c r="C57" i="4"/>
  <c r="C10" i="12" s="1"/>
  <c r="C56" i="4"/>
  <c r="C9" i="12" s="1"/>
  <c r="C55" i="4"/>
  <c r="C8" i="12" s="1"/>
  <c r="C54" i="4"/>
  <c r="C53" i="4"/>
  <c r="C6" i="12" s="1"/>
  <c r="A53" i="4"/>
  <c r="C52" i="4"/>
  <c r="C5" i="12" s="1"/>
  <c r="A52" i="4"/>
  <c r="C51" i="4"/>
  <c r="C4" i="12" s="1"/>
  <c r="A51" i="4"/>
  <c r="C81" i="34"/>
  <c r="D34" i="12" s="1"/>
  <c r="C80" i="34"/>
  <c r="D33" i="12" s="1"/>
  <c r="C79" i="34"/>
  <c r="C78" i="34"/>
  <c r="D31" i="12" s="1"/>
  <c r="C77" i="34"/>
  <c r="C74" i="34"/>
  <c r="C73" i="34"/>
  <c r="D26" i="12" s="1"/>
  <c r="C72" i="34"/>
  <c r="D25" i="12" s="1"/>
  <c r="C71" i="34"/>
  <c r="D24" i="12" s="1"/>
  <c r="C70" i="34"/>
  <c r="D23" i="12" s="1"/>
  <c r="C69" i="34"/>
  <c r="C68" i="34"/>
  <c r="D21" i="12" s="1"/>
  <c r="C67" i="34"/>
  <c r="D20" i="12" s="1"/>
  <c r="C65" i="34"/>
  <c r="D18" i="12" s="1"/>
  <c r="C64" i="34"/>
  <c r="D17" i="12" s="1"/>
  <c r="C63" i="34"/>
  <c r="D16" i="12" s="1"/>
  <c r="C61" i="34"/>
  <c r="C60" i="34"/>
  <c r="D13" i="12" s="1"/>
  <c r="C58" i="34"/>
  <c r="D11" i="12" s="1"/>
  <c r="C57" i="34"/>
  <c r="D10" i="12" s="1"/>
  <c r="C56" i="34"/>
  <c r="D9" i="12" s="1"/>
  <c r="C55" i="34"/>
  <c r="C54" i="34"/>
  <c r="D7" i="12" s="1"/>
  <c r="C53" i="34"/>
  <c r="D6" i="12" s="1"/>
  <c r="A53" i="34"/>
  <c r="C52" i="34"/>
  <c r="D5" i="12" s="1"/>
  <c r="A52" i="34"/>
  <c r="C51" i="34"/>
  <c r="D4" i="12" s="1"/>
  <c r="A51" i="34"/>
  <c r="E16" i="12"/>
  <c r="E8" i="12"/>
  <c r="E6" i="12"/>
  <c r="A53" i="35"/>
  <c r="E5" i="12"/>
  <c r="A52" i="35"/>
  <c r="A51" i="35"/>
  <c r="C7" i="12"/>
  <c r="C14" i="12"/>
  <c r="C23" i="12"/>
  <c r="C31" i="12"/>
  <c r="D8" i="12"/>
  <c r="D14" i="12"/>
  <c r="D22" i="12"/>
  <c r="D27" i="12"/>
  <c r="D30" i="12"/>
  <c r="D32" i="12"/>
  <c r="E14" i="12"/>
  <c r="E21" i="12"/>
  <c r="E22" i="12"/>
  <c r="E30" i="12"/>
  <c r="E4" i="12"/>
  <c r="C52" i="36"/>
  <c r="F5" i="12" s="1"/>
  <c r="C53" i="36"/>
  <c r="F6" i="12" s="1"/>
  <c r="C54" i="36"/>
  <c r="F7" i="12" s="1"/>
  <c r="C55" i="36"/>
  <c r="F8" i="12" s="1"/>
  <c r="C56" i="36"/>
  <c r="F9" i="12" s="1"/>
  <c r="C57" i="36"/>
  <c r="F10" i="12" s="1"/>
  <c r="C58" i="36"/>
  <c r="F11" i="12" s="1"/>
  <c r="C60" i="36"/>
  <c r="F13" i="12" s="1"/>
  <c r="C61" i="36"/>
  <c r="F14" i="12" s="1"/>
  <c r="C63" i="36"/>
  <c r="F16" i="12" s="1"/>
  <c r="C64" i="36"/>
  <c r="F17" i="12" s="1"/>
  <c r="C65" i="36"/>
  <c r="F18" i="12" s="1"/>
  <c r="C67" i="36"/>
  <c r="F20" i="12" s="1"/>
  <c r="C68" i="36"/>
  <c r="F21" i="12" s="1"/>
  <c r="C69" i="36"/>
  <c r="F22" i="12" s="1"/>
  <c r="C70" i="36"/>
  <c r="F23" i="12" s="1"/>
  <c r="C71" i="36"/>
  <c r="F24" i="12" s="1"/>
  <c r="C72" i="36"/>
  <c r="F25" i="12" s="1"/>
  <c r="C73" i="36"/>
  <c r="F26" i="12" s="1"/>
  <c r="C74" i="36"/>
  <c r="F27" i="12" s="1"/>
  <c r="C77" i="36"/>
  <c r="F30" i="12" s="1"/>
  <c r="C78" i="36"/>
  <c r="F31" i="12" s="1"/>
  <c r="C79" i="36"/>
  <c r="F32" i="12" s="1"/>
  <c r="C80" i="36"/>
  <c r="F33" i="12" s="1"/>
  <c r="C81" i="36"/>
  <c r="F34" i="12" s="1"/>
  <c r="C51" i="36"/>
  <c r="F4" i="12" s="1"/>
  <c r="A53" i="36"/>
  <c r="A52" i="36"/>
  <c r="A51" i="36"/>
  <c r="H36" i="12"/>
  <c r="K4" i="12"/>
  <c r="G9" i="12" l="1"/>
  <c r="I9" i="12" s="1"/>
  <c r="G27" i="12"/>
  <c r="I27" i="12" s="1"/>
  <c r="G33" i="12"/>
  <c r="I33" i="12" s="1"/>
  <c r="G25" i="12"/>
  <c r="I25" i="12" s="1"/>
  <c r="G17" i="12"/>
  <c r="I17" i="12" s="1"/>
  <c r="G7" i="12"/>
  <c r="I7" i="12" s="1"/>
  <c r="G31" i="12"/>
  <c r="I31" i="12" s="1"/>
  <c r="G23" i="12"/>
  <c r="I23" i="12" s="1"/>
  <c r="G11" i="12"/>
  <c r="I11" i="12" s="1"/>
  <c r="G21" i="12"/>
  <c r="I21" i="12" s="1"/>
  <c r="G5" i="12"/>
  <c r="I5" i="12" s="1"/>
  <c r="G13" i="12"/>
  <c r="I13" i="12" s="1"/>
  <c r="G8" i="12"/>
  <c r="I8" i="12" s="1"/>
  <c r="G10" i="12"/>
  <c r="I10" i="12" s="1"/>
  <c r="G14" i="12"/>
  <c r="I14" i="12" s="1"/>
  <c r="G16" i="12"/>
  <c r="I16" i="12" s="1"/>
  <c r="G18" i="12"/>
  <c r="I18" i="12" s="1"/>
  <c r="G20" i="12"/>
  <c r="I20" i="12" s="1"/>
  <c r="G22" i="12"/>
  <c r="I22" i="12" s="1"/>
  <c r="G24" i="12"/>
  <c r="I24" i="12" s="1"/>
  <c r="G26" i="12"/>
  <c r="I26" i="12" s="1"/>
  <c r="G30" i="12"/>
  <c r="I30" i="12" s="1"/>
  <c r="G32" i="12"/>
  <c r="I32" i="12" s="1"/>
  <c r="G34" i="12"/>
  <c r="I34" i="12" s="1"/>
  <c r="G6" i="12"/>
  <c r="I6" i="12" s="1"/>
  <c r="G4" i="12"/>
  <c r="W44" i="4"/>
  <c r="W43" i="4"/>
  <c r="W42" i="36"/>
  <c r="W41" i="36"/>
  <c r="W40" i="36"/>
  <c r="W39" i="36"/>
  <c r="W38" i="36"/>
  <c r="W37" i="36"/>
  <c r="W36" i="36"/>
  <c r="W35" i="36"/>
  <c r="W26" i="36"/>
  <c r="W25" i="36"/>
  <c r="C59" i="36" s="1"/>
  <c r="F12" i="12" s="1"/>
  <c r="W17" i="36"/>
  <c r="W16" i="36"/>
  <c r="W15" i="36"/>
  <c r="W14" i="36"/>
  <c r="C75" i="36" s="1"/>
  <c r="F28" i="12" s="1"/>
  <c r="W13" i="36"/>
  <c r="W12" i="36"/>
  <c r="W11" i="36"/>
  <c r="W10" i="36"/>
  <c r="W9" i="36"/>
  <c r="W8" i="36"/>
  <c r="W7" i="36"/>
  <c r="W6" i="36"/>
  <c r="W5" i="36"/>
  <c r="C62" i="36" s="1"/>
  <c r="F15" i="12" s="1"/>
  <c r="W4" i="36"/>
  <c r="W3" i="36"/>
  <c r="C213" i="35"/>
  <c r="A213" i="35"/>
  <c r="C212" i="35"/>
  <c r="A212" i="35"/>
  <c r="C211" i="35"/>
  <c r="A211" i="35"/>
  <c r="C210" i="35"/>
  <c r="A210" i="35"/>
  <c r="C209" i="35"/>
  <c r="A209" i="35"/>
  <c r="C208" i="35"/>
  <c r="A208" i="35"/>
  <c r="C207" i="35"/>
  <c r="A207" i="35"/>
  <c r="C206" i="35"/>
  <c r="A206" i="35"/>
  <c r="C205" i="35"/>
  <c r="A205" i="35"/>
  <c r="A204" i="35"/>
  <c r="C203" i="35"/>
  <c r="A203" i="35"/>
  <c r="C202" i="35"/>
  <c r="A202" i="35"/>
  <c r="A201" i="35"/>
  <c r="A200" i="35"/>
  <c r="W44" i="35"/>
  <c r="W43" i="35"/>
  <c r="W34" i="35"/>
  <c r="W33" i="35"/>
  <c r="W32" i="35"/>
  <c r="W31" i="35"/>
  <c r="W30" i="35"/>
  <c r="W29" i="35"/>
  <c r="W28" i="35"/>
  <c r="W27" i="35"/>
  <c r="W26" i="35"/>
  <c r="W25" i="35"/>
  <c r="W24" i="35"/>
  <c r="W23" i="35"/>
  <c r="W22" i="35"/>
  <c r="W21" i="35"/>
  <c r="W20" i="35"/>
  <c r="W19" i="35"/>
  <c r="W18" i="35"/>
  <c r="C75" i="35" s="1"/>
  <c r="E28" i="12" s="1"/>
  <c r="W12" i="35"/>
  <c r="W11" i="35"/>
  <c r="W10" i="35"/>
  <c r="W9" i="35"/>
  <c r="W8" i="35"/>
  <c r="W7" i="35"/>
  <c r="W6" i="35"/>
  <c r="W4" i="35"/>
  <c r="W3" i="35"/>
  <c r="C213" i="34"/>
  <c r="A213" i="34"/>
  <c r="C212" i="34"/>
  <c r="A212" i="34"/>
  <c r="C211" i="34"/>
  <c r="A211" i="34"/>
  <c r="C210" i="34"/>
  <c r="A210" i="34"/>
  <c r="C209" i="34"/>
  <c r="A209" i="34"/>
  <c r="C208" i="34"/>
  <c r="A208" i="34"/>
  <c r="C207" i="34"/>
  <c r="A207" i="34"/>
  <c r="C206" i="34"/>
  <c r="A206" i="34"/>
  <c r="C205" i="34"/>
  <c r="A205" i="34"/>
  <c r="A204" i="34"/>
  <c r="C203" i="34"/>
  <c r="A203" i="34"/>
  <c r="C202" i="34"/>
  <c r="A202" i="34"/>
  <c r="A201" i="34"/>
  <c r="A200" i="34"/>
  <c r="W42" i="34"/>
  <c r="W41" i="34"/>
  <c r="W40" i="34"/>
  <c r="W39" i="34"/>
  <c r="W38" i="34"/>
  <c r="W37" i="34"/>
  <c r="W36" i="34"/>
  <c r="W35" i="34"/>
  <c r="C201" i="34"/>
  <c r="W26" i="34"/>
  <c r="W25" i="34"/>
  <c r="C59" i="34" s="1"/>
  <c r="D12" i="12" s="1"/>
  <c r="W17" i="34"/>
  <c r="W16" i="34"/>
  <c r="W15" i="34"/>
  <c r="W14" i="34"/>
  <c r="W13" i="34"/>
  <c r="W12" i="34"/>
  <c r="W11" i="34"/>
  <c r="W10" i="34"/>
  <c r="W9" i="34"/>
  <c r="W8" i="34"/>
  <c r="W7" i="34"/>
  <c r="W6" i="34"/>
  <c r="W5" i="34"/>
  <c r="W4" i="34"/>
  <c r="W3" i="34"/>
  <c r="C66" i="34" s="1"/>
  <c r="D19" i="12" s="1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C75" i="4"/>
  <c r="C28" i="12" s="1"/>
  <c r="W12" i="4"/>
  <c r="W11" i="4"/>
  <c r="W10" i="4"/>
  <c r="W9" i="4"/>
  <c r="W8" i="4"/>
  <c r="W7" i="4"/>
  <c r="W6" i="4"/>
  <c r="C66" i="36" l="1"/>
  <c r="F19" i="12" s="1"/>
  <c r="F36" i="12" s="1"/>
  <c r="C76" i="36"/>
  <c r="F29" i="12" s="1"/>
  <c r="C59" i="35"/>
  <c r="E12" i="12" s="1"/>
  <c r="C62" i="34"/>
  <c r="D15" i="12" s="1"/>
  <c r="C59" i="4"/>
  <c r="C12" i="12" s="1"/>
  <c r="C76" i="4"/>
  <c r="C29" i="12" s="1"/>
  <c r="C204" i="35"/>
  <c r="C66" i="35"/>
  <c r="E19" i="12" s="1"/>
  <c r="C76" i="35"/>
  <c r="E29" i="12" s="1"/>
  <c r="C62" i="35"/>
  <c r="E15" i="12" s="1"/>
  <c r="E36" i="12" s="1"/>
  <c r="C200" i="34"/>
  <c r="C76" i="34"/>
  <c r="D29" i="12" s="1"/>
  <c r="C75" i="34"/>
  <c r="W45" i="34"/>
  <c r="B6" i="31" s="1"/>
  <c r="C62" i="4"/>
  <c r="C15" i="12" s="1"/>
  <c r="W45" i="35"/>
  <c r="I4" i="12"/>
  <c r="I36" i="12" s="1"/>
  <c r="W45" i="36"/>
  <c r="C201" i="35"/>
  <c r="C200" i="35"/>
  <c r="C204" i="34"/>
  <c r="C82" i="36" l="1"/>
  <c r="G12" i="12"/>
  <c r="I12" i="12" s="1"/>
  <c r="C214" i="34"/>
  <c r="C1" i="34" s="1"/>
  <c r="G29" i="12"/>
  <c r="I29" i="12" s="1"/>
  <c r="C82" i="35"/>
  <c r="G15" i="12"/>
  <c r="I15" i="12" s="1"/>
  <c r="D28" i="12"/>
  <c r="C82" i="34"/>
  <c r="AI2" i="34"/>
  <c r="C214" i="35"/>
  <c r="C1" i="35" s="1"/>
  <c r="AI2" i="36"/>
  <c r="B8" i="31"/>
  <c r="AI2" i="35"/>
  <c r="B7" i="31"/>
  <c r="C1" i="36"/>
  <c r="D36" i="12" l="1"/>
  <c r="G28" i="12"/>
  <c r="I28" i="12" s="1"/>
  <c r="C213" i="11"/>
  <c r="A213" i="11"/>
  <c r="C212" i="11"/>
  <c r="A212" i="11"/>
  <c r="C211" i="11"/>
  <c r="A211" i="11"/>
  <c r="C210" i="11"/>
  <c r="A210" i="11"/>
  <c r="C209" i="11"/>
  <c r="A209" i="11"/>
  <c r="C208" i="11"/>
  <c r="A208" i="11"/>
  <c r="C207" i="11"/>
  <c r="A207" i="11"/>
  <c r="C206" i="11"/>
  <c r="A206" i="11"/>
  <c r="C205" i="11"/>
  <c r="A205" i="11"/>
  <c r="C204" i="11"/>
  <c r="A204" i="11"/>
  <c r="C203" i="11"/>
  <c r="A203" i="11"/>
  <c r="C202" i="11"/>
  <c r="A202" i="11"/>
  <c r="C201" i="11"/>
  <c r="A201" i="11"/>
  <c r="A200" i="11"/>
  <c r="C201" i="19"/>
  <c r="C202" i="19"/>
  <c r="C203" i="19"/>
  <c r="C204" i="19"/>
  <c r="C205" i="19"/>
  <c r="C206" i="19"/>
  <c r="C207" i="19"/>
  <c r="C208" i="19"/>
  <c r="C209" i="19"/>
  <c r="C210" i="19"/>
  <c r="C211" i="19"/>
  <c r="C212" i="19"/>
  <c r="C213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C201" i="10"/>
  <c r="C202" i="10"/>
  <c r="C203" i="10"/>
  <c r="C204" i="10"/>
  <c r="C205" i="10"/>
  <c r="C206" i="10"/>
  <c r="C207" i="10"/>
  <c r="C208" i="10"/>
  <c r="C209" i="10"/>
  <c r="C210" i="10"/>
  <c r="C211" i="10"/>
  <c r="C212" i="10"/>
  <c r="C213" i="10"/>
  <c r="A213" i="10"/>
  <c r="A212" i="10"/>
  <c r="A211" i="10"/>
  <c r="A210" i="10"/>
  <c r="A209" i="10"/>
  <c r="A208" i="10"/>
  <c r="A207" i="10"/>
  <c r="A206" i="10"/>
  <c r="A205" i="10"/>
  <c r="A204" i="10"/>
  <c r="A203" i="10"/>
  <c r="A202" i="10"/>
  <c r="A201" i="10"/>
  <c r="A200" i="10"/>
  <c r="C202" i="4"/>
  <c r="C203" i="4"/>
  <c r="C205" i="4"/>
  <c r="C206" i="4"/>
  <c r="C207" i="4"/>
  <c r="C208" i="4"/>
  <c r="C209" i="4"/>
  <c r="C210" i="4"/>
  <c r="C211" i="4"/>
  <c r="C212" i="4"/>
  <c r="C213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212" i="4"/>
  <c r="A213" i="4"/>
  <c r="J4" i="19" l="1"/>
  <c r="J3" i="19"/>
  <c r="J5" i="19" l="1"/>
  <c r="C200" i="19"/>
  <c r="C214" i="19" s="1"/>
  <c r="C1" i="19" s="1"/>
  <c r="K2" i="19" l="1"/>
  <c r="O4" i="10" l="1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W4" i="4"/>
  <c r="C201" i="4" l="1"/>
  <c r="C200" i="4"/>
  <c r="O3" i="11" l="1"/>
  <c r="O3" i="10"/>
  <c r="O4" i="11" l="1"/>
  <c r="C200" i="11"/>
  <c r="C200" i="10"/>
  <c r="O19" i="10"/>
  <c r="W3" i="4"/>
  <c r="C66" i="4" l="1"/>
  <c r="W45" i="4"/>
  <c r="C214" i="11"/>
  <c r="AE2" i="11"/>
  <c r="AB2" i="10"/>
  <c r="C214" i="10"/>
  <c r="C204" i="4"/>
  <c r="C19" i="12" l="1"/>
  <c r="C82" i="4"/>
  <c r="AI2" i="4"/>
  <c r="B5" i="31" s="1"/>
  <c r="B10" i="31" s="1"/>
  <c r="A2" i="12" s="1"/>
  <c r="C214" i="4"/>
  <c r="C1" i="4" s="1"/>
  <c r="G19" i="12" l="1"/>
  <c r="C36" i="12"/>
  <c r="I19" i="12" l="1"/>
  <c r="G36" i="12"/>
  <c r="B2" i="12" s="1"/>
  <c r="J4" i="12"/>
  <c r="L4" i="12" s="1"/>
</calcChain>
</file>

<file path=xl/sharedStrings.xml><?xml version="1.0" encoding="utf-8"?>
<sst xmlns="http://schemas.openxmlformats.org/spreadsheetml/2006/main" count="3166" uniqueCount="309">
  <si>
    <t>Obiekt / Czynność</t>
  </si>
  <si>
    <t>Symbol technologiczny/Typ</t>
  </si>
  <si>
    <t>jednostki miary</t>
  </si>
  <si>
    <t xml:space="preserve">(A) ilość </t>
  </si>
  <si>
    <t>szt</t>
  </si>
  <si>
    <t>szt.</t>
  </si>
  <si>
    <t>Wartość netto arkusza</t>
  </si>
  <si>
    <t>pola wypełniane przez Wykonawcę</t>
  </si>
  <si>
    <t>dokument podpisany kwalifikowanym podpisem elektronicznym</t>
  </si>
  <si>
    <t xml:space="preserve">  </t>
  </si>
  <si>
    <t>Obiekt</t>
  </si>
  <si>
    <t>P1IJ/A0021-H308-L01-EE31</t>
  </si>
  <si>
    <t>Przegląd okresowy EE KO8</t>
  </si>
  <si>
    <t>P1IJ/A0021-MB08-L11-EE24</t>
  </si>
  <si>
    <t>Przegląd okresowy EE TG8</t>
  </si>
  <si>
    <t>P1IJ/A0021-MK08-L15-EE22</t>
  </si>
  <si>
    <t>PSP</t>
  </si>
  <si>
    <t>P1IJ/A0022-ND01-L12-EE46</t>
  </si>
  <si>
    <t>Przegląd okresowy EE technologii ciepłow</t>
  </si>
  <si>
    <t>P1IJ/A0021-MA06-L11-EE24</t>
  </si>
  <si>
    <t>Przegląd okresowy EE T6</t>
  </si>
  <si>
    <t>P1IJ/A0021-MK06-L15-EE22</t>
  </si>
  <si>
    <t>Rodzaj prac</t>
  </si>
  <si>
    <t xml:space="preserve">ilość </t>
  </si>
  <si>
    <t>Cena jednostkowa (netto)</t>
  </si>
  <si>
    <t>Wartość netto (ilość*cena jedn.)</t>
  </si>
  <si>
    <t>P1IJ/A0012-BA01-L82-EE48</t>
  </si>
  <si>
    <t>Przegląd okres. EE urządzeń pozablokowyc</t>
  </si>
  <si>
    <t>10BAT10</t>
  </si>
  <si>
    <t>10BAT20</t>
  </si>
  <si>
    <t>10BAT30</t>
  </si>
  <si>
    <t>10BBT10</t>
  </si>
  <si>
    <t>10BBT20</t>
  </si>
  <si>
    <t xml:space="preserve">10BDT10 </t>
  </si>
  <si>
    <t>10BDT20</t>
  </si>
  <si>
    <t>10BFT10</t>
  </si>
  <si>
    <t>10BFT20</t>
  </si>
  <si>
    <t>10BFT30</t>
  </si>
  <si>
    <t>10BFT40</t>
  </si>
  <si>
    <t>10BHT10</t>
  </si>
  <si>
    <t>11BFT10</t>
  </si>
  <si>
    <t>12BFT10</t>
  </si>
  <si>
    <t>P1IJ/A0012-AE01-L82-EE48</t>
  </si>
  <si>
    <t>Przegląd okres. EE sieci i stacji elektr</t>
  </si>
  <si>
    <t>P1IJ/A0022-AE01-L82-EE48</t>
  </si>
  <si>
    <t>Przegląd okresowy EE rozdzielni WN nBGP</t>
  </si>
  <si>
    <t>P1IJ/A0022-BA01-L82-EE48</t>
  </si>
  <si>
    <t>Przegląd okresowy EE rozdzielni SN nBGP</t>
  </si>
  <si>
    <t>P1IJ/A0022-H311-L01-EE23</t>
  </si>
  <si>
    <t>Przegląd okresowy EE K11</t>
  </si>
  <si>
    <t>P1IJ/A0022-H312-L01-EE23</t>
  </si>
  <si>
    <t>Przegląd okresowy EE K12</t>
  </si>
  <si>
    <t>P1IJ/A0022-MK10-L15-EE22</t>
  </si>
  <si>
    <t>RG-1</t>
  </si>
  <si>
    <t>RG-2</t>
  </si>
  <si>
    <t>TN2</t>
  </si>
  <si>
    <t>TN3</t>
  </si>
  <si>
    <t>TNO1</t>
  </si>
  <si>
    <t>TNO2</t>
  </si>
  <si>
    <t>Tr-1</t>
  </si>
  <si>
    <t>Tr-3</t>
  </si>
  <si>
    <t>PWR2</t>
  </si>
  <si>
    <t>PWR3</t>
  </si>
  <si>
    <t>Przegląd dławika 6 kV</t>
  </si>
  <si>
    <t>Wykonanie pomiarów pola elektromagnetycznego dla potrzeb bezpieczeństwa i higieny pracy oraz wyznaczenie zasięgu stref ochronnych w przestrzeni pracy.</t>
  </si>
  <si>
    <t>PW1</t>
  </si>
  <si>
    <t>PW2</t>
  </si>
  <si>
    <t>TPW1</t>
  </si>
  <si>
    <t>TPW2</t>
  </si>
  <si>
    <t>Typ/model urządzenia</t>
  </si>
  <si>
    <t>RG-1/zasilacz R1-2</t>
  </si>
  <si>
    <t>BCAT3x280/10</t>
  </si>
  <si>
    <t>zasilacz  W-2</t>
  </si>
  <si>
    <t xml:space="preserve">BCAT 3x 335/10, </t>
  </si>
  <si>
    <t>zasilacz W-6</t>
  </si>
  <si>
    <t>RG-1/zasilacz R1-1</t>
  </si>
  <si>
    <t>zasilacz W-8</t>
  </si>
  <si>
    <t>zasilacz RG1-RG2 nr 1</t>
  </si>
  <si>
    <t>BCAT 3x350/10</t>
  </si>
  <si>
    <t>zasilacz RG1-RG2 nr 2</t>
  </si>
  <si>
    <t>zasilacz W-3</t>
  </si>
  <si>
    <t>zasilacz W-1</t>
  </si>
  <si>
    <t>zasiacz W-4</t>
  </si>
  <si>
    <t>zasilacz W-7</t>
  </si>
  <si>
    <t>zasiacz W-5</t>
  </si>
  <si>
    <t>termin realizacji</t>
  </si>
  <si>
    <t>Typ</t>
  </si>
  <si>
    <t>TFISA 1000/1SEN</t>
  </si>
  <si>
    <t>TAOa 1000/15</t>
  </si>
  <si>
    <t>15750/400 V</t>
  </si>
  <si>
    <t>6/0,4 kV</t>
  </si>
  <si>
    <t>TAOb 630/6,4</t>
  </si>
  <si>
    <t>TZE-630/6</t>
  </si>
  <si>
    <t>TAOb 400/15</t>
  </si>
  <si>
    <t>TZEP 160/6</t>
  </si>
  <si>
    <t>TZE100/6</t>
  </si>
  <si>
    <t>TZAM 200/6</t>
  </si>
  <si>
    <t>6.3/0,255 kV</t>
  </si>
  <si>
    <t>140493B/01</t>
  </si>
  <si>
    <t>140493A/02</t>
  </si>
  <si>
    <t>TDQ-503A01S1K-99</t>
  </si>
  <si>
    <t>11/6,3</t>
  </si>
  <si>
    <t>6,3/6,3</t>
  </si>
  <si>
    <t>moc (MVA)</t>
  </si>
  <si>
    <t>2,7/1,45/1,25</t>
  </si>
  <si>
    <t>11,5/2,1/04</t>
  </si>
  <si>
    <t>121/11,5</t>
  </si>
  <si>
    <t>napięcie (kV)</t>
  </si>
  <si>
    <t>08BBT10</t>
  </si>
  <si>
    <t>6,3/0,4</t>
  </si>
  <si>
    <t>40/20/20</t>
  </si>
  <si>
    <t>08BJT10</t>
  </si>
  <si>
    <t>115/11</t>
  </si>
  <si>
    <t>TMOZ3X 2700/11PN</t>
  </si>
  <si>
    <t>T3Gc</t>
  </si>
  <si>
    <t>TONRLa 75000/120</t>
  </si>
  <si>
    <t>6/0,7</t>
  </si>
  <si>
    <t>110/6,3/6,3</t>
  </si>
  <si>
    <t>TR1</t>
  </si>
  <si>
    <t>TDR 40000</t>
  </si>
  <si>
    <t>TR2</t>
  </si>
  <si>
    <t>TNP2</t>
  </si>
  <si>
    <t>Tr-PS2</t>
  </si>
  <si>
    <t>Tr-P3</t>
  </si>
  <si>
    <t>Tr-P4</t>
  </si>
  <si>
    <t>TNOSN 1000/10</t>
  </si>
  <si>
    <t>6/0,4</t>
  </si>
  <si>
    <t>TNW1</t>
  </si>
  <si>
    <t>TNW2</t>
  </si>
  <si>
    <t>TNS1</t>
  </si>
  <si>
    <t>TNS2</t>
  </si>
  <si>
    <t>TNSP 1</t>
  </si>
  <si>
    <t>TNSP 2</t>
  </si>
  <si>
    <t>TNP</t>
  </si>
  <si>
    <t>TW</t>
  </si>
  <si>
    <t>Zakres prac/OPZ</t>
  </si>
  <si>
    <t>ilość</t>
  </si>
  <si>
    <t>Zakres czynności</t>
  </si>
  <si>
    <t>L.p.</t>
  </si>
  <si>
    <t>Wartość netto</t>
  </si>
  <si>
    <t>1.</t>
  </si>
  <si>
    <t>usługa</t>
  </si>
  <si>
    <t>2.</t>
  </si>
  <si>
    <t>Usługa badania zawartości związków furanów rozpuszczonych w oleju transformatorowym</t>
  </si>
  <si>
    <t>jednostka</t>
  </si>
  <si>
    <t>Przegląd</t>
  </si>
  <si>
    <t>wrzesień</t>
  </si>
  <si>
    <t>P1IJ/A0111-H101-L01-EE23</t>
  </si>
  <si>
    <t>TZAM 2500/6</t>
  </si>
  <si>
    <t>4GJ6525-1DZ</t>
  </si>
  <si>
    <t>3,15/1,575/1,575</t>
  </si>
  <si>
    <t>6,3/0,69/0,69</t>
  </si>
  <si>
    <t>RESIGLAS 1250/6</t>
  </si>
  <si>
    <t>3KP21-99k</t>
  </si>
  <si>
    <t>0,4/0,4</t>
  </si>
  <si>
    <t>TAOa -1000/15</t>
  </si>
  <si>
    <t>TZE3P 650/6</t>
  </si>
  <si>
    <t>Tr-1PS3</t>
  </si>
  <si>
    <t>I.</t>
  </si>
  <si>
    <t>na bieżaco - wg. potrzeb</t>
  </si>
  <si>
    <t>N.</t>
  </si>
  <si>
    <t xml:space="preserve">Usługa badania oleju - DGA </t>
  </si>
  <si>
    <t>O.</t>
  </si>
  <si>
    <t>lipiec-sierpień-wrzesień</t>
  </si>
  <si>
    <t>opis PSP</t>
  </si>
  <si>
    <t>PSP z listy</t>
  </si>
  <si>
    <t>SUMA</t>
  </si>
  <si>
    <t>P1IJ/A0012-AE01-L82-EA48</t>
  </si>
  <si>
    <t>Przegląd okresowy AKPiA urządzeń elektry</t>
  </si>
  <si>
    <t>P1IJ/A0021-H308-L01-EA31</t>
  </si>
  <si>
    <t>Przegląd okresowy AKPiA K8</t>
  </si>
  <si>
    <t>P1IJ/A0021-MA06-L11-EA24</t>
  </si>
  <si>
    <t>Przegląd okresowy AKPiA T6</t>
  </si>
  <si>
    <t>P1IJ/A0021-MB08-L11-EA24</t>
  </si>
  <si>
    <t>Przegląd okresowy AKPiA TG8</t>
  </si>
  <si>
    <t>P1IJ/A0022-BA01-L78-EA24</t>
  </si>
  <si>
    <t>Przegląd okres. AKPiA inst. okołoblokowy</t>
  </si>
  <si>
    <t>P1IJ/A0022-H311-L01-EA23</t>
  </si>
  <si>
    <t>Przegląd okresowy AKPiA K11</t>
  </si>
  <si>
    <t>P1IJ/A0022-H312-L01-EA23</t>
  </si>
  <si>
    <t>Przegląd okresowy AKPiA K12</t>
  </si>
  <si>
    <t>P1IJ/A0022-MA10-L11-EA24</t>
  </si>
  <si>
    <t>Przegląd okresowy AKPiA TP10</t>
  </si>
  <si>
    <t>P1IJ/A0022-ND01-L12-EA46</t>
  </si>
  <si>
    <t>Przegląd okresowy AKPiA technologii ciep</t>
  </si>
  <si>
    <t>FORMULARZ CENOWY</t>
  </si>
  <si>
    <t>Zestawienie zbiorcze cen</t>
  </si>
  <si>
    <t>Lp.</t>
  </si>
  <si>
    <t>Nazwa poszczególnego arkusza Formularza cenowego</t>
  </si>
  <si>
    <t>suma umowy</t>
  </si>
  <si>
    <t>lipiec/sierpień</t>
  </si>
  <si>
    <t>wrzesień/październik</t>
  </si>
  <si>
    <t>oferta suma</t>
  </si>
  <si>
    <t>Przegląd okresowy EE generatora</t>
  </si>
  <si>
    <t>1x 2 lata</t>
  </si>
  <si>
    <t>Częstotliwość przeglądów</t>
  </si>
  <si>
    <t>1 x rok</t>
  </si>
  <si>
    <t>Przegląd 2023</t>
  </si>
  <si>
    <t>Przegląd 2022</t>
  </si>
  <si>
    <t>Przegląd 2024</t>
  </si>
  <si>
    <t>Przegląd 2025</t>
  </si>
  <si>
    <t>Co mówi standard/ DTR</t>
  </si>
  <si>
    <t>"..Wykonywane co najmniej raz w roku lub po długim postoju transformatora (powyżej 6 tygodni)…"</t>
  </si>
  <si>
    <t>Standard nic nie mówi</t>
  </si>
  <si>
    <t>1. Przegląd standardowy transformatora "..Wykonywane co najmniej raz w roku lub po długim postoju transformatora (powyżej 6 tygodni)…" - 1/rok
2. Przegląd rozszerzony transformatora (Badanie izolatorów WN i przegląd PPZ z wymianą oleju) - 1/2lata</t>
  </si>
  <si>
    <t>II</t>
  </si>
  <si>
    <t>III</t>
  </si>
  <si>
    <t>IV</t>
  </si>
  <si>
    <t>Co najmniej raz na 5 lat</t>
  </si>
  <si>
    <t xml:space="preserve">Grupa transformatorów </t>
  </si>
  <si>
    <t>Co mówi standard 110052/A / DTR</t>
  </si>
  <si>
    <t>Przegląd + PPZ</t>
  </si>
  <si>
    <t>Przegląd + PPZ + Izolatory</t>
  </si>
  <si>
    <t>całość oferty</t>
  </si>
  <si>
    <t>suma kontrolna</t>
  </si>
  <si>
    <t>Przegląd okresowy EE generatora G6</t>
  </si>
  <si>
    <t>Przegląd okresowy EE generatora G8</t>
  </si>
  <si>
    <t>Przegląd okresowy EE K101</t>
  </si>
  <si>
    <t>P1IJ/A0111-H101-L01-EA23</t>
  </si>
  <si>
    <t>Przegląd okresowy AKPiA K101</t>
  </si>
  <si>
    <t>budżet projektów</t>
  </si>
  <si>
    <t>budżet PSP</t>
  </si>
  <si>
    <t>bilans PSP</t>
  </si>
  <si>
    <t>2026_Transformatory</t>
  </si>
  <si>
    <t>2027_Transformatory</t>
  </si>
  <si>
    <t>2028_Transformatory</t>
  </si>
  <si>
    <t>2029_Transformatory</t>
  </si>
  <si>
    <t>6,3/0,4 kV</t>
  </si>
  <si>
    <t>14BFT01</t>
  </si>
  <si>
    <t>14BFT02</t>
  </si>
  <si>
    <t>08BAT10 (TR-3)</t>
  </si>
  <si>
    <t>H.</t>
  </si>
  <si>
    <t xml:space="preserve">Przegląd + Buchholtz </t>
  </si>
  <si>
    <t>Przegląd +  5</t>
  </si>
  <si>
    <t xml:space="preserve">Przegląd + 5 </t>
  </si>
  <si>
    <t xml:space="preserve">Przegląd </t>
  </si>
  <si>
    <t xml:space="preserve">Przegląd +5 </t>
  </si>
  <si>
    <t>Przegląd + 5</t>
  </si>
  <si>
    <t>Przegląd  + 5</t>
  </si>
  <si>
    <t xml:space="preserve">Przegląd + Izolatory </t>
  </si>
  <si>
    <t>Przegląd + Izolatory +5</t>
  </si>
  <si>
    <t>Przegląd +5</t>
  </si>
  <si>
    <t>Przegląd + PPZ +5</t>
  </si>
  <si>
    <t>Przegląd + PPZ + Izolatory +5</t>
  </si>
  <si>
    <t>B.; K. ; L.</t>
  </si>
  <si>
    <t>A. ; K. ; L.</t>
  </si>
  <si>
    <t>D.; K. ; L.</t>
  </si>
  <si>
    <t>E.; K. ; L.</t>
  </si>
  <si>
    <t xml:space="preserve">F.; K. </t>
  </si>
  <si>
    <t>F.; K.</t>
  </si>
  <si>
    <t>G. ; K.</t>
  </si>
  <si>
    <t>C. ; K.</t>
  </si>
  <si>
    <t>C.</t>
  </si>
  <si>
    <t>G.</t>
  </si>
  <si>
    <t>E.</t>
  </si>
  <si>
    <t>E.;</t>
  </si>
  <si>
    <t>F.</t>
  </si>
  <si>
    <t>A..</t>
  </si>
  <si>
    <t>B.</t>
  </si>
  <si>
    <t>D.; J. ; M</t>
  </si>
  <si>
    <t>A.; J. ; M</t>
  </si>
  <si>
    <t>C. ; J. ; M</t>
  </si>
  <si>
    <t>D.</t>
  </si>
  <si>
    <t>E.; J.</t>
  </si>
  <si>
    <t>C. ; N.</t>
  </si>
  <si>
    <t>G.; N.</t>
  </si>
  <si>
    <t>D. ; N.</t>
  </si>
  <si>
    <t>E.; N.</t>
  </si>
  <si>
    <t>F. ; N.</t>
  </si>
  <si>
    <t>A.; N.</t>
  </si>
  <si>
    <t>B. ; N.</t>
  </si>
  <si>
    <t xml:space="preserve">Wartość netto zakresu prac </t>
  </si>
  <si>
    <t>maj</t>
  </si>
  <si>
    <t>Przegląd i konserwacja transformatora</t>
  </si>
  <si>
    <t xml:space="preserve">Przegląd i konserwacja transformatora </t>
  </si>
  <si>
    <t>Lipiec/sierpień</t>
  </si>
  <si>
    <t>Wartość netto  (ilość*cena jedn.)</t>
  </si>
  <si>
    <t>TME2025</t>
  </si>
  <si>
    <t>Zakres prac/Zał. nr 3a do OPZ</t>
  </si>
  <si>
    <t>P1IJ/A0012-AE01-L81-EE48</t>
  </si>
  <si>
    <t>P1IJ/A0012-BA01-L81-EE48</t>
  </si>
  <si>
    <t>P1IJ/A0021-BA01-L81-EE24</t>
  </si>
  <si>
    <t>P1IJ/A0022-BA01-L81-EE48</t>
  </si>
  <si>
    <t>P1IJ/A0022-BA01-L78-EE48</t>
  </si>
  <si>
    <t>P1IJ/A0012-BA01-L78-EE48</t>
  </si>
  <si>
    <t>bilans PSP (I-J)</t>
  </si>
  <si>
    <t>suma budżetu</t>
  </si>
  <si>
    <t>Bilans budżetu (M-L)</t>
  </si>
  <si>
    <t>P1IJ/A0010-QA01-L52-EE22</t>
  </si>
  <si>
    <t>P1IJ/A0010-QA01-L52-EE23</t>
  </si>
  <si>
    <t>P1IJ/A0010-QA01-L52-EE24</t>
  </si>
  <si>
    <t>P1IJ/A0010-QA01-L52-EE31</t>
  </si>
  <si>
    <t>P1IJ/A0010-QA01-L52-EE46</t>
  </si>
  <si>
    <t>P1IJ/A0010-QA01-L52-EE48</t>
  </si>
  <si>
    <t>P1IJ/A0012-AE01-L52-EE48</t>
  </si>
  <si>
    <t>P1IJ/A0012-AE01-L78-EE48</t>
  </si>
  <si>
    <t>P1IJ/A0012-BA01-L78-EE22</t>
  </si>
  <si>
    <t>P1IJ/A0012-BA01-L78-EE31</t>
  </si>
  <si>
    <t>P1IJ/A0012-BA01-L97-EE48</t>
  </si>
  <si>
    <t>P1IJ/A0021-BA01-L78-EE24</t>
  </si>
  <si>
    <t>P1IJ/A0021-BA01-L82-EE22</t>
  </si>
  <si>
    <t>P1IJ/A0021-BA01-L82-EE24</t>
  </si>
  <si>
    <t>P1IJ/A0021-BA01-L97-EE24</t>
  </si>
  <si>
    <t>P1IJ/A0022-AE01-L78-EE23</t>
  </si>
  <si>
    <t>P1IJ/A0022-BA01-L78-EE23</t>
  </si>
  <si>
    <t>P1IJ/A0022-BA01-L83-EE48</t>
  </si>
  <si>
    <t>P1IJ/A0022-BA01-L97-EE48</t>
  </si>
  <si>
    <t>P1IJ/A0022-MK11-L15-EE22</t>
  </si>
  <si>
    <t>P1IJ/A0022-MK12-L15-EE22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</si>
</sst>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sz val="11"/>
      <color rgb="FF000000"/>
      <name val="Calibri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4" fontId="4" fillId="2" borderId="1" xfId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0" xfId="0" applyFont="1" applyProtection="1"/>
    <xf numFmtId="0" fontId="5" fillId="4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</xf>
    <xf numFmtId="44" fontId="4" fillId="3" borderId="2" xfId="0" applyNumberFormat="1" applyFont="1" applyFill="1" applyBorder="1" applyProtection="1"/>
    <xf numFmtId="0" fontId="5" fillId="4" borderId="0" xfId="0" applyFont="1" applyFill="1" applyAlignment="1" applyProtection="1">
      <alignment vertical="center"/>
    </xf>
    <xf numFmtId="0" fontId="2" fillId="2" borderId="3" xfId="0" applyFont="1" applyFill="1" applyBorder="1" applyAlignment="1" applyProtection="1">
      <alignment vertical="center" wrapText="1"/>
    </xf>
    <xf numFmtId="44" fontId="4" fillId="3" borderId="2" xfId="0" applyNumberFormat="1" applyFont="1" applyFill="1" applyBorder="1" applyAlignment="1" applyProtection="1">
      <alignment horizontal="right"/>
    </xf>
    <xf numFmtId="44" fontId="4" fillId="0" borderId="1" xfId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 wrapText="1"/>
    </xf>
    <xf numFmtId="44" fontId="4" fillId="7" borderId="1" xfId="1" applyFont="1" applyFill="1" applyBorder="1" applyAlignment="1" applyProtection="1">
      <alignment horizontal="right" vertical="center"/>
    </xf>
    <xf numFmtId="0" fontId="4" fillId="7" borderId="1" xfId="0" applyFont="1" applyFill="1" applyBorder="1" applyAlignment="1" applyProtection="1">
      <alignment horizontal="left" vertical="center" wrapText="1"/>
    </xf>
    <xf numFmtId="0" fontId="4" fillId="7" borderId="1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4" fontId="0" fillId="0" borderId="0" xfId="1" applyFont="1" applyProtection="1"/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Protection="1"/>
    <xf numFmtId="0" fontId="4" fillId="0" borderId="0" xfId="0" applyFont="1" applyAlignment="1" applyProtection="1">
      <alignment horizontal="center"/>
    </xf>
    <xf numFmtId="0" fontId="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/>
    </xf>
    <xf numFmtId="44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Protection="1"/>
    <xf numFmtId="0" fontId="11" fillId="3" borderId="1" xfId="0" applyFont="1" applyFill="1" applyBorder="1" applyAlignment="1" applyProtection="1">
      <alignment horizontal="center" vertical="center"/>
    </xf>
    <xf numFmtId="0" fontId="0" fillId="0" borderId="1" xfId="0" applyFont="1" applyBorder="1" applyProtection="1"/>
    <xf numFmtId="44" fontId="0" fillId="0" borderId="1" xfId="1" applyFont="1" applyBorder="1" applyAlignment="1" applyProtection="1">
      <alignment vertical="center"/>
    </xf>
    <xf numFmtId="0" fontId="15" fillId="0" borderId="1" xfId="0" applyFont="1" applyBorder="1" applyProtection="1"/>
    <xf numFmtId="44" fontId="11" fillId="3" borderId="1" xfId="0" applyNumberFormat="1" applyFont="1" applyFill="1" applyBorder="1" applyProtection="1"/>
    <xf numFmtId="44" fontId="0" fillId="0" borderId="0" xfId="0" applyNumberFormat="1" applyAlignment="1" applyProtection="1">
      <alignment horizontal="center"/>
    </xf>
    <xf numFmtId="0" fontId="12" fillId="0" borderId="0" xfId="0" applyFont="1" applyProtection="1"/>
    <xf numFmtId="0" fontId="12" fillId="0" borderId="0" xfId="0" applyFont="1" applyAlignment="1" applyProtection="1">
      <alignment horizontal="left"/>
    </xf>
    <xf numFmtId="0" fontId="13" fillId="0" borderId="0" xfId="0" applyFont="1" applyProtection="1"/>
    <xf numFmtId="0" fontId="6" fillId="0" borderId="0" xfId="0" applyFont="1" applyAlignment="1" applyProtection="1">
      <alignment vertical="center"/>
    </xf>
    <xf numFmtId="44" fontId="4" fillId="5" borderId="1" xfId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44" fontId="11" fillId="0" borderId="0" xfId="0" applyNumberFormat="1" applyFont="1" applyFill="1" applyProtection="1"/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44" fontId="4" fillId="6" borderId="1" xfId="1" applyFont="1" applyFill="1" applyBorder="1" applyAlignment="1" applyProtection="1">
      <alignment horizontal="right" vertical="center"/>
    </xf>
    <xf numFmtId="0" fontId="4" fillId="6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44" fontId="11" fillId="6" borderId="0" xfId="0" applyNumberFormat="1" applyFont="1" applyFill="1" applyProtection="1"/>
    <xf numFmtId="44" fontId="14" fillId="0" borderId="0" xfId="0" applyNumberFormat="1" applyFont="1" applyFill="1" applyProtection="1"/>
    <xf numFmtId="44" fontId="19" fillId="3" borderId="0" xfId="0" applyNumberFormat="1" applyFont="1" applyFill="1" applyProtection="1"/>
    <xf numFmtId="44" fontId="17" fillId="3" borderId="0" xfId="0" applyNumberFormat="1" applyFont="1" applyFill="1" applyProtection="1"/>
    <xf numFmtId="0" fontId="4" fillId="0" borderId="1" xfId="0" applyFont="1" applyBorder="1" applyAlignment="1" applyProtection="1">
      <alignment horizontal="center"/>
    </xf>
    <xf numFmtId="0" fontId="20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/>
    <xf numFmtId="0" fontId="12" fillId="9" borderId="0" xfId="0" applyFont="1" applyFill="1"/>
    <xf numFmtId="44" fontId="0" fillId="0" borderId="0" xfId="1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44" fontId="11" fillId="3" borderId="1" xfId="0" applyNumberFormat="1" applyFont="1" applyFill="1" applyBorder="1" applyAlignment="1" applyProtection="1">
      <alignment vertical="center"/>
      <protection locked="0"/>
    </xf>
    <xf numFmtId="44" fontId="0" fillId="3" borderId="1" xfId="0" applyNumberFormat="1" applyFont="1" applyFill="1" applyBorder="1" applyAlignment="1" applyProtection="1">
      <alignment vertical="center"/>
      <protection locked="0"/>
    </xf>
    <xf numFmtId="44" fontId="0" fillId="0" borderId="0" xfId="0" applyNumberFormat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44" fontId="0" fillId="0" borderId="0" xfId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</xf>
    <xf numFmtId="44" fontId="4" fillId="7" borderId="1" xfId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44" fontId="0" fillId="0" borderId="4" xfId="0" applyNumberFormat="1" applyFont="1" applyFill="1" applyBorder="1" applyAlignment="1" applyProtection="1">
      <alignment vertical="center"/>
    </xf>
    <xf numFmtId="0" fontId="4" fillId="7" borderId="1" xfId="0" applyFont="1" applyFill="1" applyBorder="1" applyProtection="1"/>
    <xf numFmtId="44" fontId="4" fillId="7" borderId="1" xfId="1" applyFont="1" applyFill="1" applyBorder="1" applyProtection="1"/>
    <xf numFmtId="0" fontId="2" fillId="3" borderId="5" xfId="0" applyFont="1" applyFill="1" applyBorder="1" applyAlignment="1" applyProtection="1">
      <alignment vertical="center"/>
    </xf>
    <xf numFmtId="0" fontId="2" fillId="3" borderId="6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vertical="center"/>
    </xf>
    <xf numFmtId="0" fontId="0" fillId="0" borderId="0" xfId="0" applyFill="1" applyAlignment="1" applyProtection="1">
      <alignment horizontal="left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44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2" fillId="7" borderId="1" xfId="0" applyFont="1" applyFill="1" applyBorder="1" applyAlignment="1" applyProtection="1">
      <alignment horizontal="left" vertical="center" wrapText="1"/>
    </xf>
    <xf numFmtId="0" fontId="2" fillId="10" borderId="5" xfId="0" applyFont="1" applyFill="1" applyBorder="1" applyAlignment="1" applyProtection="1">
      <alignment vertical="center"/>
    </xf>
    <xf numFmtId="0" fontId="2" fillId="10" borderId="6" xfId="0" applyFont="1" applyFill="1" applyBorder="1" applyAlignment="1" applyProtection="1">
      <alignment vertical="center"/>
    </xf>
    <xf numFmtId="0" fontId="2" fillId="10" borderId="10" xfId="0" applyFont="1" applyFill="1" applyBorder="1" applyAlignment="1" applyProtection="1">
      <alignment vertical="center"/>
    </xf>
    <xf numFmtId="0" fontId="3" fillId="7" borderId="1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21" fillId="0" borderId="11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9" fontId="0" fillId="0" borderId="7" xfId="0" applyNumberFormat="1" applyBorder="1" applyAlignment="1" applyProtection="1">
      <alignment vertical="center"/>
      <protection locked="0"/>
    </xf>
    <xf numFmtId="0" fontId="21" fillId="0" borderId="1" xfId="0" applyFont="1" applyBorder="1" applyAlignment="1">
      <alignment vertical="center" wrapText="1"/>
    </xf>
    <xf numFmtId="44" fontId="0" fillId="8" borderId="2" xfId="0" applyNumberFormat="1" applyFill="1" applyBorder="1" applyAlignment="1" applyProtection="1">
      <alignment vertical="center"/>
      <protection locked="0"/>
    </xf>
    <xf numFmtId="44" fontId="0" fillId="8" borderId="14" xfId="0" applyNumberFormat="1" applyFill="1" applyBorder="1" applyAlignment="1" applyProtection="1">
      <alignment vertical="center"/>
      <protection locked="0"/>
    </xf>
    <xf numFmtId="44" fontId="0" fillId="8" borderId="15" xfId="1" applyFont="1" applyFill="1" applyBorder="1" applyAlignment="1" applyProtection="1">
      <alignment vertical="center"/>
    </xf>
    <xf numFmtId="44" fontId="15" fillId="8" borderId="14" xfId="1" applyFont="1" applyFill="1" applyBorder="1" applyAlignment="1" applyProtection="1">
      <alignment vertical="center"/>
    </xf>
    <xf numFmtId="44" fontId="15" fillId="8" borderId="16" xfId="1" applyFont="1" applyFill="1" applyBorder="1" applyAlignment="1" applyProtection="1">
      <alignment vertical="center"/>
    </xf>
    <xf numFmtId="0" fontId="21" fillId="0" borderId="0" xfId="0" applyFont="1" applyAlignment="1">
      <alignment vertical="center" wrapText="1"/>
    </xf>
    <xf numFmtId="44" fontId="15" fillId="8" borderId="19" xfId="1" applyFont="1" applyFill="1" applyBorder="1" applyAlignment="1" applyProtection="1">
      <alignment vertical="center"/>
    </xf>
    <xf numFmtId="0" fontId="1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44" fontId="11" fillId="3" borderId="2" xfId="0" applyNumberFormat="1" applyFont="1" applyFill="1" applyBorder="1"/>
    <xf numFmtId="0" fontId="0" fillId="0" borderId="0" xfId="0" applyBorder="1" applyProtection="1"/>
    <xf numFmtId="0" fontId="0" fillId="0" borderId="0" xfId="0" applyFill="1" applyBorder="1" applyProtection="1"/>
    <xf numFmtId="0" fontId="11" fillId="0" borderId="0" xfId="0" applyFont="1" applyFill="1" applyBorder="1" applyAlignment="1" applyProtection="1">
      <alignment horizontal="center" vertical="center"/>
    </xf>
    <xf numFmtId="44" fontId="0" fillId="0" borderId="0" xfId="1" applyFont="1" applyFill="1" applyBorder="1" applyAlignment="1" applyProtection="1">
      <alignment vertical="center"/>
    </xf>
    <xf numFmtId="44" fontId="11" fillId="0" borderId="0" xfId="0" applyNumberFormat="1" applyFont="1" applyFill="1" applyBorder="1" applyProtection="1"/>
    <xf numFmtId="0" fontId="16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  <xf numFmtId="44" fontId="15" fillId="8" borderId="16" xfId="1" applyFont="1" applyFill="1" applyBorder="1" applyAlignment="1" applyProtection="1">
      <alignment horizontal="center" vertical="center"/>
    </xf>
    <xf numFmtId="44" fontId="15" fillId="8" borderId="19" xfId="1" applyFont="1" applyFill="1" applyBorder="1" applyAlignment="1" applyProtection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4" fontId="0" fillId="0" borderId="17" xfId="0" applyNumberFormat="1" applyBorder="1" applyAlignment="1" applyProtection="1">
      <alignment horizontal="center" vertical="center"/>
      <protection locked="0"/>
    </xf>
    <xf numFmtId="44" fontId="0" fillId="0" borderId="18" xfId="0" applyNumberFormat="1" applyBorder="1" applyAlignment="1" applyProtection="1">
      <alignment horizontal="center" vertical="center"/>
      <protection locked="0"/>
    </xf>
    <xf numFmtId="44" fontId="0" fillId="0" borderId="21" xfId="0" applyNumberFormat="1" applyBorder="1" applyAlignment="1" applyProtection="1">
      <alignment horizontal="center" vertic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faelektromontpl.sharepoint.com/sites/Grupa6/Shared%20Documents/OFERTY/2022.11.07%20-%20PGE%20Gorz&#243;w%20-%20AKPiA%20i%20elektryka/Formularz%20cenowy%20-%20odblokowany%20AKPiA%20v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_obwody wtórne"/>
      <sheetName val="EE_rozdzielnie"/>
      <sheetName val="EE_transformatory"/>
      <sheetName val="EE_silniki"/>
      <sheetName val="EE_generatory"/>
      <sheetName val="EE_akumulatornie"/>
      <sheetName val="EE_agregaty prądotwórcze"/>
      <sheetName val="EE_przemienniki"/>
      <sheetName val="EE_dławiki"/>
      <sheetName val="EE_oświetlenie przeszkodowe"/>
      <sheetName val="EE_AWAS"/>
      <sheetName val="EE_badanie sprzętu BHP"/>
      <sheetName val="EE_GSRG"/>
      <sheetName val="EE_badanie oleju"/>
      <sheetName val="EE_dokumentacja"/>
      <sheetName val="EE_oświetlenie i gniazda"/>
      <sheetName val="EE_pozostałe"/>
      <sheetName val="EFA - notatki AKPiA"/>
      <sheetName val="AKPiA K8"/>
      <sheetName val="AKPiA T6"/>
      <sheetName val="AKPiA TG8"/>
      <sheetName val="AKPiA inst. okołoblokowych"/>
      <sheetName val="AKPiA K11"/>
      <sheetName val="AKPiA K12"/>
      <sheetName val="AKPiA TP10"/>
      <sheetName val="AKPiA technologii ciep."/>
      <sheetName val="AKPiA REKLASYFIKACJA"/>
      <sheetName val="Wskaźniki cenotwórcze"/>
      <sheetName val="Zestawienei zbiorcze"/>
      <sheetName val="SUMA PSP"/>
      <sheetName val="słowni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2">
          <cell r="D2">
            <v>110</v>
          </cell>
        </row>
        <row r="3">
          <cell r="D3">
            <v>1.1000000000000001</v>
          </cell>
        </row>
        <row r="4">
          <cell r="D4">
            <v>1.1000000000000001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I214"/>
  <sheetViews>
    <sheetView topLeftCell="D1" zoomScale="85" zoomScaleNormal="85" zoomScaleSheetLayoutView="100" workbookViewId="0">
      <pane ySplit="2" topLeftCell="A21" activePane="bottomLeft" state="frozen"/>
      <selection activeCell="E1" sqref="E1"/>
      <selection pane="bottomLeft" activeCell="AC12" sqref="AC12"/>
    </sheetView>
  </sheetViews>
  <sheetFormatPr defaultColWidth="9.140625" defaultRowHeight="15" x14ac:dyDescent="0.25"/>
  <cols>
    <col min="1" max="1" width="7.140625" style="7" customWidth="1"/>
    <col min="2" max="2" width="25.7109375" style="9" customWidth="1"/>
    <col min="3" max="3" width="19.5703125" style="9" customWidth="1"/>
    <col min="4" max="4" width="51.5703125" style="7" customWidth="1"/>
    <col min="5" max="5" width="14" style="10" customWidth="1"/>
    <col min="6" max="6" width="18.140625" style="10" customWidth="1"/>
    <col min="7" max="7" width="15" style="10" customWidth="1"/>
    <col min="8" max="8" width="13" style="10" customWidth="1"/>
    <col min="9" max="9" width="52" style="30" hidden="1" customWidth="1"/>
    <col min="10" max="10" width="21.140625" style="7" hidden="1" customWidth="1"/>
    <col min="11" max="11" width="20" style="7" hidden="1" customWidth="1"/>
    <col min="12" max="16" width="25" style="7" hidden="1" customWidth="1"/>
    <col min="17" max="17" width="13" style="94" hidden="1" customWidth="1"/>
    <col min="18" max="18" width="9.140625" style="9" customWidth="1"/>
    <col min="19" max="19" width="8.85546875" style="9"/>
    <col min="20" max="20" width="9.42578125" style="9" bestFit="1" customWidth="1"/>
    <col min="21" max="23" width="15.42578125" style="8" customWidth="1"/>
    <col min="24" max="29" width="9.140625" style="7" customWidth="1"/>
    <col min="30" max="30" width="14.140625" style="7" customWidth="1"/>
    <col min="31" max="34" width="9.140625" style="7" customWidth="1"/>
    <col min="35" max="35" width="16.42578125" style="7" customWidth="1"/>
    <col min="36" max="16384" width="9.140625" style="7"/>
  </cols>
  <sheetData>
    <row r="1" spans="1:35" ht="15.75" thickBot="1" x14ac:dyDescent="0.3">
      <c r="A1" s="68"/>
      <c r="C1" s="52">
        <f>C214</f>
        <v>0</v>
      </c>
    </row>
    <row r="2" spans="1:35" s="11" customFormat="1" ht="33.75" x14ac:dyDescent="0.2">
      <c r="A2" s="31" t="s">
        <v>138</v>
      </c>
      <c r="B2" s="99" t="s">
        <v>10</v>
      </c>
      <c r="C2" s="100" t="s">
        <v>16</v>
      </c>
      <c r="D2" s="31" t="s">
        <v>0</v>
      </c>
      <c r="E2" s="1" t="s">
        <v>1</v>
      </c>
      <c r="F2" s="1" t="s">
        <v>86</v>
      </c>
      <c r="G2" s="1" t="s">
        <v>103</v>
      </c>
      <c r="H2" s="1" t="s">
        <v>107</v>
      </c>
      <c r="I2" s="97" t="s">
        <v>210</v>
      </c>
      <c r="J2" s="105">
        <v>2023</v>
      </c>
      <c r="K2" s="106">
        <v>2024</v>
      </c>
      <c r="L2" s="107">
        <v>2025</v>
      </c>
      <c r="M2" s="91">
        <v>2026</v>
      </c>
      <c r="N2" s="92">
        <v>2027</v>
      </c>
      <c r="O2" s="92">
        <v>2028</v>
      </c>
      <c r="P2" s="93">
        <v>2029</v>
      </c>
      <c r="Q2" s="101" t="s">
        <v>209</v>
      </c>
      <c r="R2" s="1" t="s">
        <v>278</v>
      </c>
      <c r="S2" s="1" t="s">
        <v>2</v>
      </c>
      <c r="T2" s="1" t="s">
        <v>3</v>
      </c>
      <c r="U2" s="1" t="s">
        <v>24</v>
      </c>
      <c r="V2" s="26" t="s">
        <v>85</v>
      </c>
      <c r="W2" s="23" t="s">
        <v>276</v>
      </c>
      <c r="AI2" s="69">
        <f>W45</f>
        <v>0</v>
      </c>
    </row>
    <row r="3" spans="1:35" s="11" customFormat="1" ht="20.100000000000001" customHeight="1" x14ac:dyDescent="0.2">
      <c r="A3" s="36">
        <v>1</v>
      </c>
      <c r="B3" s="3" t="s">
        <v>14</v>
      </c>
      <c r="C3" s="3" t="s">
        <v>281</v>
      </c>
      <c r="D3" s="2" t="s">
        <v>273</v>
      </c>
      <c r="E3" s="5" t="s">
        <v>230</v>
      </c>
      <c r="F3" s="5" t="s">
        <v>115</v>
      </c>
      <c r="G3" s="5">
        <v>75</v>
      </c>
      <c r="H3" s="5" t="s">
        <v>106</v>
      </c>
      <c r="I3" s="2" t="s">
        <v>204</v>
      </c>
      <c r="J3" s="63" t="s">
        <v>145</v>
      </c>
      <c r="K3" s="63" t="s">
        <v>145</v>
      </c>
      <c r="L3" s="63" t="s">
        <v>240</v>
      </c>
      <c r="M3" s="63" t="s">
        <v>232</v>
      </c>
      <c r="N3" s="63" t="s">
        <v>235</v>
      </c>
      <c r="O3" s="63" t="s">
        <v>239</v>
      </c>
      <c r="P3" s="63" t="s">
        <v>234</v>
      </c>
      <c r="Q3" s="3" t="s">
        <v>205</v>
      </c>
      <c r="R3" s="3" t="s">
        <v>251</v>
      </c>
      <c r="S3" s="6" t="s">
        <v>4</v>
      </c>
      <c r="T3" s="6">
        <v>1</v>
      </c>
      <c r="U3" s="57"/>
      <c r="V3" s="25" t="s">
        <v>146</v>
      </c>
      <c r="W3" s="4">
        <f>T3*U3</f>
        <v>0</v>
      </c>
    </row>
    <row r="4" spans="1:35" s="11" customFormat="1" ht="20.100000000000001" customHeight="1" x14ac:dyDescent="0.2">
      <c r="A4" s="36">
        <v>2</v>
      </c>
      <c r="B4" s="3" t="s">
        <v>14</v>
      </c>
      <c r="C4" s="3" t="s">
        <v>281</v>
      </c>
      <c r="D4" s="2" t="s">
        <v>273</v>
      </c>
      <c r="E4" s="5" t="s">
        <v>108</v>
      </c>
      <c r="F4" s="5" t="s">
        <v>113</v>
      </c>
      <c r="G4" s="5" t="s">
        <v>104</v>
      </c>
      <c r="H4" s="5" t="s">
        <v>105</v>
      </c>
      <c r="I4" s="2" t="s">
        <v>202</v>
      </c>
      <c r="J4" s="63" t="s">
        <v>145</v>
      </c>
      <c r="K4" s="63" t="s">
        <v>145</v>
      </c>
      <c r="L4" s="63" t="s">
        <v>241</v>
      </c>
      <c r="M4" s="63" t="s">
        <v>232</v>
      </c>
      <c r="N4" s="63" t="s">
        <v>145</v>
      </c>
      <c r="O4" s="63" t="s">
        <v>145</v>
      </c>
      <c r="P4" s="63" t="s">
        <v>234</v>
      </c>
      <c r="Q4" s="3" t="s">
        <v>205</v>
      </c>
      <c r="R4" s="6" t="s">
        <v>250</v>
      </c>
      <c r="S4" s="6" t="s">
        <v>4</v>
      </c>
      <c r="T4" s="6">
        <v>1</v>
      </c>
      <c r="U4" s="57"/>
      <c r="V4" s="25" t="s">
        <v>146</v>
      </c>
      <c r="W4" s="4">
        <f t="shared" ref="W4" si="0">T4*U4</f>
        <v>0</v>
      </c>
    </row>
    <row r="5" spans="1:35" s="11" customFormat="1" ht="20.100000000000001" customHeight="1" x14ac:dyDescent="0.2">
      <c r="A5" s="36">
        <v>3</v>
      </c>
      <c r="B5" s="3" t="s">
        <v>14</v>
      </c>
      <c r="C5" s="3" t="s">
        <v>284</v>
      </c>
      <c r="D5" s="2" t="s">
        <v>273</v>
      </c>
      <c r="E5" s="109" t="s">
        <v>111</v>
      </c>
      <c r="F5" s="109" t="s">
        <v>114</v>
      </c>
      <c r="G5" s="109">
        <v>0.4</v>
      </c>
      <c r="H5" s="109" t="s">
        <v>109</v>
      </c>
      <c r="I5" s="28" t="s">
        <v>208</v>
      </c>
      <c r="J5" s="104" t="s">
        <v>145</v>
      </c>
      <c r="K5" s="104"/>
      <c r="L5" s="104" t="s">
        <v>145</v>
      </c>
      <c r="M5" s="104"/>
      <c r="N5" s="104" t="s">
        <v>145</v>
      </c>
      <c r="O5" s="104"/>
      <c r="P5" s="104" t="s">
        <v>145</v>
      </c>
      <c r="Q5" s="108" t="s">
        <v>207</v>
      </c>
      <c r="R5" s="108" t="s">
        <v>158</v>
      </c>
      <c r="S5" s="108" t="s">
        <v>4</v>
      </c>
      <c r="T5" s="108">
        <v>1</v>
      </c>
      <c r="U5" s="86"/>
      <c r="V5" s="27" t="s">
        <v>146</v>
      </c>
      <c r="W5" s="27"/>
    </row>
    <row r="6" spans="1:35" s="11" customFormat="1" ht="20.100000000000001" customHeight="1" x14ac:dyDescent="0.2">
      <c r="A6" s="36">
        <v>4</v>
      </c>
      <c r="B6" s="3" t="s">
        <v>43</v>
      </c>
      <c r="C6" s="3" t="s">
        <v>282</v>
      </c>
      <c r="D6" s="2" t="s">
        <v>273</v>
      </c>
      <c r="E6" s="5" t="s">
        <v>28</v>
      </c>
      <c r="F6" s="5" t="s">
        <v>98</v>
      </c>
      <c r="G6" s="5">
        <v>60</v>
      </c>
      <c r="H6" s="5" t="s">
        <v>112</v>
      </c>
      <c r="I6" s="2" t="s">
        <v>204</v>
      </c>
      <c r="J6" s="63" t="s">
        <v>145</v>
      </c>
      <c r="K6" s="63" t="s">
        <v>212</v>
      </c>
      <c r="L6" s="63" t="s">
        <v>241</v>
      </c>
      <c r="M6" s="63" t="s">
        <v>232</v>
      </c>
      <c r="N6" s="63" t="s">
        <v>212</v>
      </c>
      <c r="O6" s="63" t="s">
        <v>145</v>
      </c>
      <c r="P6" s="63" t="s">
        <v>234</v>
      </c>
      <c r="Q6" s="3" t="s">
        <v>205</v>
      </c>
      <c r="R6" s="3" t="s">
        <v>246</v>
      </c>
      <c r="S6" s="3" t="s">
        <v>5</v>
      </c>
      <c r="T6" s="3">
        <v>1</v>
      </c>
      <c r="U6" s="57"/>
      <c r="V6" s="25" t="s">
        <v>275</v>
      </c>
      <c r="W6" s="4">
        <f t="shared" ref="W6:W34" si="1">T6*U6</f>
        <v>0</v>
      </c>
    </row>
    <row r="7" spans="1:35" s="11" customFormat="1" ht="20.100000000000001" customHeight="1" x14ac:dyDescent="0.2">
      <c r="A7" s="36">
        <v>5</v>
      </c>
      <c r="B7" s="3" t="s">
        <v>43</v>
      </c>
      <c r="C7" s="3" t="s">
        <v>282</v>
      </c>
      <c r="D7" s="2" t="s">
        <v>273</v>
      </c>
      <c r="E7" s="5" t="s">
        <v>29</v>
      </c>
      <c r="F7" s="5" t="s">
        <v>99</v>
      </c>
      <c r="G7" s="5">
        <v>50.5</v>
      </c>
      <c r="H7" s="5" t="s">
        <v>112</v>
      </c>
      <c r="I7" s="2" t="s">
        <v>204</v>
      </c>
      <c r="J7" s="63" t="s">
        <v>145</v>
      </c>
      <c r="K7" s="63" t="s">
        <v>212</v>
      </c>
      <c r="L7" s="63" t="s">
        <v>241</v>
      </c>
      <c r="M7" s="63" t="s">
        <v>232</v>
      </c>
      <c r="N7" s="63" t="s">
        <v>212</v>
      </c>
      <c r="O7" s="63" t="s">
        <v>145</v>
      </c>
      <c r="P7" s="63" t="s">
        <v>234</v>
      </c>
      <c r="Q7" s="3" t="s">
        <v>205</v>
      </c>
      <c r="R7" s="3" t="s">
        <v>246</v>
      </c>
      <c r="S7" s="3" t="s">
        <v>5</v>
      </c>
      <c r="T7" s="3">
        <v>1</v>
      </c>
      <c r="U7" s="57"/>
      <c r="V7" s="25" t="s">
        <v>275</v>
      </c>
      <c r="W7" s="4">
        <f t="shared" si="1"/>
        <v>0</v>
      </c>
    </row>
    <row r="8" spans="1:35" s="11" customFormat="1" ht="20.100000000000001" customHeight="1" x14ac:dyDescent="0.2">
      <c r="A8" s="36">
        <v>6</v>
      </c>
      <c r="B8" s="3" t="s">
        <v>43</v>
      </c>
      <c r="C8" s="3" t="s">
        <v>282</v>
      </c>
      <c r="D8" s="2" t="s">
        <v>273</v>
      </c>
      <c r="E8" s="5" t="s">
        <v>30</v>
      </c>
      <c r="F8" s="5" t="s">
        <v>99</v>
      </c>
      <c r="G8" s="5">
        <v>60</v>
      </c>
      <c r="H8" s="5" t="s">
        <v>112</v>
      </c>
      <c r="I8" s="2" t="s">
        <v>204</v>
      </c>
      <c r="J8" s="63" t="s">
        <v>145</v>
      </c>
      <c r="K8" s="63" t="s">
        <v>212</v>
      </c>
      <c r="L8" s="63" t="s">
        <v>241</v>
      </c>
      <c r="M8" s="63" t="s">
        <v>232</v>
      </c>
      <c r="N8" s="63" t="s">
        <v>212</v>
      </c>
      <c r="O8" s="63" t="s">
        <v>145</v>
      </c>
      <c r="P8" s="63" t="s">
        <v>234</v>
      </c>
      <c r="Q8" s="3" t="s">
        <v>205</v>
      </c>
      <c r="R8" s="3" t="s">
        <v>246</v>
      </c>
      <c r="S8" s="3" t="s">
        <v>5</v>
      </c>
      <c r="T8" s="3">
        <v>1</v>
      </c>
      <c r="U8" s="57"/>
      <c r="V8" s="25" t="s">
        <v>275</v>
      </c>
      <c r="W8" s="4">
        <f t="shared" si="1"/>
        <v>0</v>
      </c>
    </row>
    <row r="9" spans="1:35" s="11" customFormat="1" ht="20.100000000000001" customHeight="1" x14ac:dyDescent="0.2">
      <c r="A9" s="36">
        <v>7</v>
      </c>
      <c r="B9" s="3" t="s">
        <v>43</v>
      </c>
      <c r="C9" s="3" t="s">
        <v>282</v>
      </c>
      <c r="D9" s="2" t="s">
        <v>273</v>
      </c>
      <c r="E9" s="5" t="s">
        <v>31</v>
      </c>
      <c r="F9" s="5" t="s">
        <v>100</v>
      </c>
      <c r="G9" s="5">
        <v>6</v>
      </c>
      <c r="H9" s="5" t="s">
        <v>101</v>
      </c>
      <c r="I9" s="2" t="s">
        <v>204</v>
      </c>
      <c r="J9" s="63" t="s">
        <v>145</v>
      </c>
      <c r="K9" s="63" t="s">
        <v>145</v>
      </c>
      <c r="L9" s="63" t="s">
        <v>242</v>
      </c>
      <c r="M9" s="63" t="s">
        <v>232</v>
      </c>
      <c r="N9" s="63" t="s">
        <v>145</v>
      </c>
      <c r="O9" s="63" t="s">
        <v>211</v>
      </c>
      <c r="P9" s="63" t="s">
        <v>237</v>
      </c>
      <c r="Q9" s="3" t="s">
        <v>205</v>
      </c>
      <c r="R9" s="3" t="s">
        <v>247</v>
      </c>
      <c r="S9" s="3" t="s">
        <v>5</v>
      </c>
      <c r="T9" s="3">
        <v>1</v>
      </c>
      <c r="U9" s="57"/>
      <c r="V9" s="25" t="s">
        <v>275</v>
      </c>
      <c r="W9" s="4">
        <f t="shared" si="1"/>
        <v>0</v>
      </c>
    </row>
    <row r="10" spans="1:35" s="11" customFormat="1" ht="20.100000000000001" customHeight="1" x14ac:dyDescent="0.2">
      <c r="A10" s="36">
        <v>8</v>
      </c>
      <c r="B10" s="3" t="s">
        <v>43</v>
      </c>
      <c r="C10" s="3" t="s">
        <v>282</v>
      </c>
      <c r="D10" s="2" t="s">
        <v>273</v>
      </c>
      <c r="E10" s="5" t="s">
        <v>32</v>
      </c>
      <c r="F10" s="5" t="s">
        <v>100</v>
      </c>
      <c r="G10" s="5">
        <v>6</v>
      </c>
      <c r="H10" s="5" t="s">
        <v>101</v>
      </c>
      <c r="I10" s="2" t="s">
        <v>204</v>
      </c>
      <c r="J10" s="63" t="s">
        <v>145</v>
      </c>
      <c r="K10" s="63" t="s">
        <v>145</v>
      </c>
      <c r="L10" s="63" t="s">
        <v>242</v>
      </c>
      <c r="M10" s="63" t="s">
        <v>232</v>
      </c>
      <c r="N10" s="63" t="s">
        <v>145</v>
      </c>
      <c r="O10" s="63" t="s">
        <v>211</v>
      </c>
      <c r="P10" s="63" t="s">
        <v>238</v>
      </c>
      <c r="Q10" s="3" t="s">
        <v>205</v>
      </c>
      <c r="R10" s="3" t="s">
        <v>247</v>
      </c>
      <c r="S10" s="3" t="s">
        <v>5</v>
      </c>
      <c r="T10" s="3">
        <v>1</v>
      </c>
      <c r="U10" s="57"/>
      <c r="V10" s="25" t="s">
        <v>275</v>
      </c>
      <c r="W10" s="4">
        <f t="shared" si="1"/>
        <v>0</v>
      </c>
    </row>
    <row r="11" spans="1:35" s="11" customFormat="1" ht="20.100000000000001" customHeight="1" x14ac:dyDescent="0.2">
      <c r="A11" s="36">
        <v>9</v>
      </c>
      <c r="B11" s="3" t="s">
        <v>43</v>
      </c>
      <c r="C11" s="3" t="s">
        <v>282</v>
      </c>
      <c r="D11" s="2" t="s">
        <v>273</v>
      </c>
      <c r="E11" s="5" t="s">
        <v>33</v>
      </c>
      <c r="F11" s="5" t="s">
        <v>100</v>
      </c>
      <c r="G11" s="5">
        <v>5</v>
      </c>
      <c r="H11" s="5" t="s">
        <v>102</v>
      </c>
      <c r="I11" s="2" t="s">
        <v>202</v>
      </c>
      <c r="J11" s="63"/>
      <c r="K11" s="63" t="s">
        <v>145</v>
      </c>
      <c r="L11" s="63" t="s">
        <v>241</v>
      </c>
      <c r="M11" s="63" t="s">
        <v>232</v>
      </c>
      <c r="N11" s="63" t="s">
        <v>145</v>
      </c>
      <c r="O11" s="63" t="s">
        <v>145</v>
      </c>
      <c r="P11" s="63" t="s">
        <v>233</v>
      </c>
      <c r="Q11" s="3" t="s">
        <v>205</v>
      </c>
      <c r="R11" s="3" t="s">
        <v>248</v>
      </c>
      <c r="S11" s="3" t="s">
        <v>5</v>
      </c>
      <c r="T11" s="3">
        <v>1</v>
      </c>
      <c r="U11" s="57"/>
      <c r="V11" s="25" t="s">
        <v>275</v>
      </c>
      <c r="W11" s="4">
        <f t="shared" si="1"/>
        <v>0</v>
      </c>
    </row>
    <row r="12" spans="1:35" s="11" customFormat="1" ht="20.100000000000001" customHeight="1" x14ac:dyDescent="0.2">
      <c r="A12" s="36">
        <v>10</v>
      </c>
      <c r="B12" s="3" t="s">
        <v>43</v>
      </c>
      <c r="C12" s="3" t="s">
        <v>282</v>
      </c>
      <c r="D12" s="2" t="s">
        <v>273</v>
      </c>
      <c r="E12" s="5" t="s">
        <v>34</v>
      </c>
      <c r="F12" s="5" t="s">
        <v>100</v>
      </c>
      <c r="G12" s="5">
        <v>5</v>
      </c>
      <c r="H12" s="5" t="s">
        <v>102</v>
      </c>
      <c r="I12" s="2" t="s">
        <v>202</v>
      </c>
      <c r="J12" s="63"/>
      <c r="K12" s="63" t="s">
        <v>145</v>
      </c>
      <c r="L12" s="63" t="s">
        <v>241</v>
      </c>
      <c r="M12" s="63" t="s">
        <v>232</v>
      </c>
      <c r="N12" s="63" t="s">
        <v>145</v>
      </c>
      <c r="O12" s="63" t="s">
        <v>145</v>
      </c>
      <c r="P12" s="63" t="s">
        <v>233</v>
      </c>
      <c r="Q12" s="3" t="s">
        <v>205</v>
      </c>
      <c r="R12" s="3" t="s">
        <v>249</v>
      </c>
      <c r="S12" s="3" t="s">
        <v>5</v>
      </c>
      <c r="T12" s="3">
        <v>1</v>
      </c>
      <c r="U12" s="57"/>
      <c r="V12" s="25" t="s">
        <v>275</v>
      </c>
      <c r="W12" s="4">
        <f t="shared" si="1"/>
        <v>0</v>
      </c>
    </row>
    <row r="13" spans="1:35" s="11" customFormat="1" ht="20.100000000000001" customHeight="1" x14ac:dyDescent="0.2">
      <c r="A13" s="36">
        <v>11</v>
      </c>
      <c r="B13" s="3" t="s">
        <v>43</v>
      </c>
      <c r="C13" s="3" t="s">
        <v>283</v>
      </c>
      <c r="D13" s="2" t="s">
        <v>273</v>
      </c>
      <c r="E13" s="109" t="s">
        <v>35</v>
      </c>
      <c r="F13" s="109" t="s">
        <v>148</v>
      </c>
      <c r="G13" s="109">
        <v>2.5</v>
      </c>
      <c r="H13" s="109" t="s">
        <v>109</v>
      </c>
      <c r="I13" s="28" t="s">
        <v>208</v>
      </c>
      <c r="J13" s="104" t="s">
        <v>145</v>
      </c>
      <c r="K13" s="104"/>
      <c r="L13" s="104" t="s">
        <v>145</v>
      </c>
      <c r="M13" s="104"/>
      <c r="N13" s="104" t="s">
        <v>145</v>
      </c>
      <c r="O13" s="104"/>
      <c r="P13" s="104" t="s">
        <v>145</v>
      </c>
      <c r="Q13" s="108" t="s">
        <v>207</v>
      </c>
      <c r="R13" s="108" t="s">
        <v>158</v>
      </c>
      <c r="S13" s="108" t="s">
        <v>5</v>
      </c>
      <c r="T13" s="108">
        <v>1</v>
      </c>
      <c r="U13" s="86"/>
      <c r="V13" s="27" t="s">
        <v>146</v>
      </c>
      <c r="W13" s="27"/>
    </row>
    <row r="14" spans="1:35" s="11" customFormat="1" ht="20.100000000000001" customHeight="1" x14ac:dyDescent="0.2">
      <c r="A14" s="36">
        <v>12</v>
      </c>
      <c r="B14" s="3" t="s">
        <v>43</v>
      </c>
      <c r="C14" s="3" t="s">
        <v>283</v>
      </c>
      <c r="D14" s="2" t="s">
        <v>273</v>
      </c>
      <c r="E14" s="109" t="s">
        <v>36</v>
      </c>
      <c r="F14" s="109" t="s">
        <v>148</v>
      </c>
      <c r="G14" s="109">
        <v>2.5</v>
      </c>
      <c r="H14" s="109" t="s">
        <v>109</v>
      </c>
      <c r="I14" s="28" t="s">
        <v>208</v>
      </c>
      <c r="J14" s="104" t="s">
        <v>145</v>
      </c>
      <c r="K14" s="104"/>
      <c r="L14" s="104" t="s">
        <v>145</v>
      </c>
      <c r="M14" s="104"/>
      <c r="N14" s="104" t="s">
        <v>145</v>
      </c>
      <c r="O14" s="104"/>
      <c r="P14" s="104" t="s">
        <v>145</v>
      </c>
      <c r="Q14" s="108" t="s">
        <v>207</v>
      </c>
      <c r="R14" s="108" t="s">
        <v>158</v>
      </c>
      <c r="S14" s="108" t="s">
        <v>5</v>
      </c>
      <c r="T14" s="108">
        <v>1</v>
      </c>
      <c r="U14" s="86"/>
      <c r="V14" s="27" t="s">
        <v>146</v>
      </c>
      <c r="W14" s="27"/>
    </row>
    <row r="15" spans="1:35" s="11" customFormat="1" ht="20.100000000000001" customHeight="1" x14ac:dyDescent="0.2">
      <c r="A15" s="36">
        <v>13</v>
      </c>
      <c r="B15" s="3" t="s">
        <v>43</v>
      </c>
      <c r="C15" s="3" t="s">
        <v>283</v>
      </c>
      <c r="D15" s="2" t="s">
        <v>273</v>
      </c>
      <c r="E15" s="109" t="s">
        <v>37</v>
      </c>
      <c r="F15" s="109" t="s">
        <v>149</v>
      </c>
      <c r="G15" s="109" t="s">
        <v>150</v>
      </c>
      <c r="H15" s="109" t="s">
        <v>151</v>
      </c>
      <c r="I15" s="28" t="s">
        <v>208</v>
      </c>
      <c r="J15" s="104" t="s">
        <v>145</v>
      </c>
      <c r="K15" s="104"/>
      <c r="L15" s="104" t="s">
        <v>145</v>
      </c>
      <c r="M15" s="104"/>
      <c r="N15" s="104" t="s">
        <v>145</v>
      </c>
      <c r="O15" s="104"/>
      <c r="P15" s="104" t="s">
        <v>145</v>
      </c>
      <c r="Q15" s="108" t="s">
        <v>207</v>
      </c>
      <c r="R15" s="108" t="s">
        <v>158</v>
      </c>
      <c r="S15" s="108" t="s">
        <v>5</v>
      </c>
      <c r="T15" s="108">
        <v>1</v>
      </c>
      <c r="U15" s="86"/>
      <c r="V15" s="27" t="s">
        <v>146</v>
      </c>
      <c r="W15" s="27"/>
    </row>
    <row r="16" spans="1:35" s="11" customFormat="1" ht="20.100000000000001" customHeight="1" x14ac:dyDescent="0.2">
      <c r="A16" s="36">
        <v>14</v>
      </c>
      <c r="B16" s="3" t="s">
        <v>43</v>
      </c>
      <c r="C16" s="3" t="s">
        <v>283</v>
      </c>
      <c r="D16" s="2" t="s">
        <v>273</v>
      </c>
      <c r="E16" s="109" t="s">
        <v>38</v>
      </c>
      <c r="F16" s="109" t="s">
        <v>149</v>
      </c>
      <c r="G16" s="109" t="s">
        <v>150</v>
      </c>
      <c r="H16" s="109" t="s">
        <v>151</v>
      </c>
      <c r="I16" s="28" t="s">
        <v>208</v>
      </c>
      <c r="J16" s="104" t="s">
        <v>145</v>
      </c>
      <c r="K16" s="104"/>
      <c r="L16" s="104" t="s">
        <v>145</v>
      </c>
      <c r="M16" s="104"/>
      <c r="N16" s="104" t="s">
        <v>145</v>
      </c>
      <c r="O16" s="104"/>
      <c r="P16" s="104" t="s">
        <v>145</v>
      </c>
      <c r="Q16" s="108" t="s">
        <v>207</v>
      </c>
      <c r="R16" s="108" t="s">
        <v>158</v>
      </c>
      <c r="S16" s="108" t="s">
        <v>5</v>
      </c>
      <c r="T16" s="108">
        <v>1</v>
      </c>
      <c r="U16" s="86"/>
      <c r="V16" s="27" t="s">
        <v>146</v>
      </c>
      <c r="W16" s="27"/>
    </row>
    <row r="17" spans="1:23" s="11" customFormat="1" ht="20.100000000000001" customHeight="1" x14ac:dyDescent="0.2">
      <c r="A17" s="36">
        <v>15</v>
      </c>
      <c r="B17" s="3" t="s">
        <v>43</v>
      </c>
      <c r="C17" s="3" t="s">
        <v>283</v>
      </c>
      <c r="D17" s="2" t="s">
        <v>273</v>
      </c>
      <c r="E17" s="109" t="s">
        <v>39</v>
      </c>
      <c r="F17" s="109" t="s">
        <v>152</v>
      </c>
      <c r="G17" s="109">
        <v>1.25</v>
      </c>
      <c r="H17" s="109" t="s">
        <v>109</v>
      </c>
      <c r="I17" s="28" t="s">
        <v>208</v>
      </c>
      <c r="J17" s="104" t="s">
        <v>145</v>
      </c>
      <c r="K17" s="104"/>
      <c r="L17" s="104" t="s">
        <v>145</v>
      </c>
      <c r="M17" s="104"/>
      <c r="N17" s="104" t="s">
        <v>145</v>
      </c>
      <c r="O17" s="104"/>
      <c r="P17" s="104" t="s">
        <v>145</v>
      </c>
      <c r="Q17" s="108" t="s">
        <v>207</v>
      </c>
      <c r="R17" s="108" t="s">
        <v>158</v>
      </c>
      <c r="S17" s="108" t="s">
        <v>5</v>
      </c>
      <c r="T17" s="108">
        <v>1</v>
      </c>
      <c r="U17" s="86"/>
      <c r="V17" s="27" t="s">
        <v>146</v>
      </c>
      <c r="W17" s="27"/>
    </row>
    <row r="18" spans="1:23" s="11" customFormat="1" ht="20.100000000000001" customHeight="1" x14ac:dyDescent="0.2">
      <c r="A18" s="36">
        <v>16</v>
      </c>
      <c r="B18" s="3" t="s">
        <v>43</v>
      </c>
      <c r="C18" s="3" t="s">
        <v>283</v>
      </c>
      <c r="D18" s="2" t="s">
        <v>273</v>
      </c>
      <c r="E18" s="5" t="s">
        <v>40</v>
      </c>
      <c r="F18" s="5" t="s">
        <v>153</v>
      </c>
      <c r="G18" s="5">
        <v>9.9000000000000005E-2</v>
      </c>
      <c r="H18" s="5" t="s">
        <v>154</v>
      </c>
      <c r="I18" s="2" t="s">
        <v>208</v>
      </c>
      <c r="J18" s="63"/>
      <c r="K18" s="63" t="s">
        <v>145</v>
      </c>
      <c r="L18" s="63"/>
      <c r="M18" s="63" t="s">
        <v>145</v>
      </c>
      <c r="N18" s="104"/>
      <c r="O18" s="63" t="s">
        <v>145</v>
      </c>
      <c r="P18" s="104"/>
      <c r="Q18" s="3" t="s">
        <v>207</v>
      </c>
      <c r="R18" s="3" t="s">
        <v>158</v>
      </c>
      <c r="S18" s="3" t="s">
        <v>5</v>
      </c>
      <c r="T18" s="3">
        <v>1</v>
      </c>
      <c r="U18" s="57"/>
      <c r="V18" s="25" t="s">
        <v>146</v>
      </c>
      <c r="W18" s="4">
        <f t="shared" si="1"/>
        <v>0</v>
      </c>
    </row>
    <row r="19" spans="1:23" s="11" customFormat="1" ht="20.100000000000001" customHeight="1" x14ac:dyDescent="0.2">
      <c r="A19" s="36">
        <v>17</v>
      </c>
      <c r="B19" s="3" t="s">
        <v>43</v>
      </c>
      <c r="C19" s="3" t="s">
        <v>283</v>
      </c>
      <c r="D19" s="2" t="s">
        <v>273</v>
      </c>
      <c r="E19" s="5" t="s">
        <v>41</v>
      </c>
      <c r="F19" s="5" t="s">
        <v>153</v>
      </c>
      <c r="G19" s="5">
        <v>9.9000000000000005E-2</v>
      </c>
      <c r="H19" s="5" t="s">
        <v>154</v>
      </c>
      <c r="I19" s="2" t="s">
        <v>208</v>
      </c>
      <c r="J19" s="63"/>
      <c r="K19" s="63" t="s">
        <v>145</v>
      </c>
      <c r="L19" s="63"/>
      <c r="M19" s="63" t="s">
        <v>145</v>
      </c>
      <c r="N19" s="104"/>
      <c r="O19" s="63" t="s">
        <v>145</v>
      </c>
      <c r="P19" s="104"/>
      <c r="Q19" s="3" t="s">
        <v>207</v>
      </c>
      <c r="R19" s="3" t="s">
        <v>158</v>
      </c>
      <c r="S19" s="3" t="s">
        <v>5</v>
      </c>
      <c r="T19" s="3">
        <v>1</v>
      </c>
      <c r="U19" s="57"/>
      <c r="V19" s="25" t="s">
        <v>146</v>
      </c>
      <c r="W19" s="4">
        <f t="shared" si="1"/>
        <v>0</v>
      </c>
    </row>
    <row r="20" spans="1:23" s="11" customFormat="1" ht="20.100000000000001" customHeight="1" x14ac:dyDescent="0.2">
      <c r="A20" s="36">
        <v>18</v>
      </c>
      <c r="B20" s="3" t="s">
        <v>27</v>
      </c>
      <c r="C20" s="3" t="s">
        <v>284</v>
      </c>
      <c r="D20" s="2" t="s">
        <v>273</v>
      </c>
      <c r="E20" s="5" t="s">
        <v>122</v>
      </c>
      <c r="F20" s="5" t="s">
        <v>156</v>
      </c>
      <c r="G20" s="5">
        <v>0.65</v>
      </c>
      <c r="H20" s="5" t="s">
        <v>116</v>
      </c>
      <c r="I20" s="2" t="s">
        <v>208</v>
      </c>
      <c r="J20" s="63"/>
      <c r="K20" s="63" t="s">
        <v>145</v>
      </c>
      <c r="L20" s="63"/>
      <c r="M20" s="63" t="s">
        <v>145</v>
      </c>
      <c r="N20" s="104"/>
      <c r="O20" s="63" t="s">
        <v>145</v>
      </c>
      <c r="P20" s="104"/>
      <c r="Q20" s="3" t="s">
        <v>207</v>
      </c>
      <c r="R20" s="3" t="s">
        <v>158</v>
      </c>
      <c r="S20" s="3" t="s">
        <v>5</v>
      </c>
      <c r="T20" s="3">
        <v>1</v>
      </c>
      <c r="U20" s="57"/>
      <c r="V20" s="25" t="s">
        <v>146</v>
      </c>
      <c r="W20" s="4">
        <f t="shared" si="1"/>
        <v>0</v>
      </c>
    </row>
    <row r="21" spans="1:23" s="11" customFormat="1" ht="20.100000000000001" customHeight="1" x14ac:dyDescent="0.2">
      <c r="A21" s="36">
        <v>19</v>
      </c>
      <c r="B21" s="3" t="s">
        <v>43</v>
      </c>
      <c r="C21" s="3" t="s">
        <v>284</v>
      </c>
      <c r="D21" s="2" t="s">
        <v>273</v>
      </c>
      <c r="E21" s="5" t="s">
        <v>55</v>
      </c>
      <c r="F21" s="5" t="s">
        <v>155</v>
      </c>
      <c r="G21" s="5">
        <v>1</v>
      </c>
      <c r="H21" s="5" t="s">
        <v>126</v>
      </c>
      <c r="I21" s="2" t="s">
        <v>208</v>
      </c>
      <c r="J21" s="63"/>
      <c r="K21" s="63" t="s">
        <v>145</v>
      </c>
      <c r="L21" s="63"/>
      <c r="M21" s="63" t="s">
        <v>145</v>
      </c>
      <c r="N21" s="104"/>
      <c r="O21" s="63" t="s">
        <v>145</v>
      </c>
      <c r="P21" s="104"/>
      <c r="Q21" s="3" t="s">
        <v>206</v>
      </c>
      <c r="R21" s="3" t="s">
        <v>231</v>
      </c>
      <c r="S21" s="3" t="s">
        <v>5</v>
      </c>
      <c r="T21" s="3">
        <v>1</v>
      </c>
      <c r="U21" s="57"/>
      <c r="V21" s="25" t="s">
        <v>146</v>
      </c>
      <c r="W21" s="4">
        <f t="shared" si="1"/>
        <v>0</v>
      </c>
    </row>
    <row r="22" spans="1:23" s="11" customFormat="1" ht="20.100000000000001" customHeight="1" x14ac:dyDescent="0.2">
      <c r="A22" s="36">
        <v>20</v>
      </c>
      <c r="B22" s="3" t="s">
        <v>43</v>
      </c>
      <c r="C22" s="3" t="s">
        <v>284</v>
      </c>
      <c r="D22" s="2" t="s">
        <v>273</v>
      </c>
      <c r="E22" s="5" t="s">
        <v>56</v>
      </c>
      <c r="F22" s="5" t="s">
        <v>155</v>
      </c>
      <c r="G22" s="5">
        <v>1</v>
      </c>
      <c r="H22" s="5" t="s">
        <v>126</v>
      </c>
      <c r="I22" s="2" t="s">
        <v>208</v>
      </c>
      <c r="J22" s="63"/>
      <c r="K22" s="63" t="s">
        <v>145</v>
      </c>
      <c r="L22" s="63"/>
      <c r="M22" s="63" t="s">
        <v>145</v>
      </c>
      <c r="N22" s="104"/>
      <c r="O22" s="63" t="s">
        <v>145</v>
      </c>
      <c r="P22" s="104"/>
      <c r="Q22" s="3" t="s">
        <v>206</v>
      </c>
      <c r="R22" s="3" t="s">
        <v>231</v>
      </c>
      <c r="S22" s="3" t="s">
        <v>5</v>
      </c>
      <c r="T22" s="3">
        <v>1</v>
      </c>
      <c r="U22" s="57"/>
      <c r="V22" s="25" t="s">
        <v>146</v>
      </c>
      <c r="W22" s="4">
        <f t="shared" si="1"/>
        <v>0</v>
      </c>
    </row>
    <row r="23" spans="1:23" s="11" customFormat="1" ht="20.100000000000001" customHeight="1" x14ac:dyDescent="0.2">
      <c r="A23" s="36">
        <v>21</v>
      </c>
      <c r="B23" s="3" t="s">
        <v>43</v>
      </c>
      <c r="C23" s="3" t="s">
        <v>284</v>
      </c>
      <c r="D23" s="2" t="s">
        <v>273</v>
      </c>
      <c r="E23" s="5" t="s">
        <v>57</v>
      </c>
      <c r="F23" s="5" t="s">
        <v>155</v>
      </c>
      <c r="G23" s="5">
        <v>1</v>
      </c>
      <c r="H23" s="5" t="s">
        <v>126</v>
      </c>
      <c r="I23" s="2" t="s">
        <v>208</v>
      </c>
      <c r="J23" s="63"/>
      <c r="K23" s="63" t="s">
        <v>145</v>
      </c>
      <c r="L23" s="63"/>
      <c r="M23" s="63" t="s">
        <v>145</v>
      </c>
      <c r="N23" s="104"/>
      <c r="O23" s="63" t="s">
        <v>145</v>
      </c>
      <c r="P23" s="104"/>
      <c r="Q23" s="3" t="s">
        <v>206</v>
      </c>
      <c r="R23" s="3" t="s">
        <v>231</v>
      </c>
      <c r="S23" s="3" t="s">
        <v>5</v>
      </c>
      <c r="T23" s="3">
        <v>1</v>
      </c>
      <c r="U23" s="57"/>
      <c r="V23" s="25" t="s">
        <v>146</v>
      </c>
      <c r="W23" s="4">
        <f t="shared" si="1"/>
        <v>0</v>
      </c>
    </row>
    <row r="24" spans="1:23" s="11" customFormat="1" ht="20.100000000000001" customHeight="1" x14ac:dyDescent="0.2">
      <c r="A24" s="36">
        <v>22</v>
      </c>
      <c r="B24" s="3" t="s">
        <v>43</v>
      </c>
      <c r="C24" s="3" t="s">
        <v>279</v>
      </c>
      <c r="D24" s="2" t="s">
        <v>273</v>
      </c>
      <c r="E24" s="5" t="s">
        <v>58</v>
      </c>
      <c r="F24" s="5" t="s">
        <v>155</v>
      </c>
      <c r="G24" s="5">
        <v>1</v>
      </c>
      <c r="H24" s="5" t="s">
        <v>126</v>
      </c>
      <c r="I24" s="2" t="s">
        <v>208</v>
      </c>
      <c r="J24" s="63"/>
      <c r="K24" s="63" t="s">
        <v>145</v>
      </c>
      <c r="L24" s="63"/>
      <c r="M24" s="63" t="s">
        <v>145</v>
      </c>
      <c r="N24" s="104"/>
      <c r="O24" s="63" t="s">
        <v>145</v>
      </c>
      <c r="P24" s="104"/>
      <c r="Q24" s="3" t="s">
        <v>206</v>
      </c>
      <c r="R24" s="3" t="s">
        <v>231</v>
      </c>
      <c r="S24" s="3" t="s">
        <v>5</v>
      </c>
      <c r="T24" s="3">
        <v>1</v>
      </c>
      <c r="U24" s="57"/>
      <c r="V24" s="25" t="s">
        <v>146</v>
      </c>
      <c r="W24" s="4">
        <f t="shared" si="1"/>
        <v>0</v>
      </c>
    </row>
    <row r="25" spans="1:23" s="11" customFormat="1" ht="20.100000000000001" customHeight="1" x14ac:dyDescent="0.2">
      <c r="A25" s="36">
        <v>23</v>
      </c>
      <c r="B25" s="3" t="s">
        <v>43</v>
      </c>
      <c r="C25" s="3" t="s">
        <v>279</v>
      </c>
      <c r="D25" s="2" t="s">
        <v>273</v>
      </c>
      <c r="E25" s="5" t="s">
        <v>118</v>
      </c>
      <c r="F25" s="5" t="s">
        <v>119</v>
      </c>
      <c r="G25" s="5" t="s">
        <v>110</v>
      </c>
      <c r="H25" s="5" t="s">
        <v>117</v>
      </c>
      <c r="I25" s="2" t="s">
        <v>204</v>
      </c>
      <c r="J25" s="63" t="s">
        <v>145</v>
      </c>
      <c r="K25" s="63" t="s">
        <v>145</v>
      </c>
      <c r="L25" s="63" t="s">
        <v>243</v>
      </c>
      <c r="M25" s="63" t="s">
        <v>232</v>
      </c>
      <c r="N25" s="63" t="s">
        <v>145</v>
      </c>
      <c r="O25" s="63" t="s">
        <v>212</v>
      </c>
      <c r="P25" s="63" t="s">
        <v>236</v>
      </c>
      <c r="Q25" s="3" t="s">
        <v>205</v>
      </c>
      <c r="R25" s="3" t="s">
        <v>245</v>
      </c>
      <c r="S25" s="3" t="s">
        <v>5</v>
      </c>
      <c r="T25" s="3">
        <v>1</v>
      </c>
      <c r="U25" s="57"/>
      <c r="V25" s="25" t="s">
        <v>146</v>
      </c>
      <c r="W25" s="4">
        <f t="shared" si="1"/>
        <v>0</v>
      </c>
    </row>
    <row r="26" spans="1:23" s="11" customFormat="1" ht="20.100000000000001" customHeight="1" x14ac:dyDescent="0.2">
      <c r="A26" s="36">
        <v>24</v>
      </c>
      <c r="B26" s="3" t="s">
        <v>43</v>
      </c>
      <c r="C26" s="3" t="s">
        <v>284</v>
      </c>
      <c r="D26" s="2" t="s">
        <v>273</v>
      </c>
      <c r="E26" s="5" t="s">
        <v>120</v>
      </c>
      <c r="F26" s="5" t="s">
        <v>119</v>
      </c>
      <c r="G26" s="5" t="s">
        <v>110</v>
      </c>
      <c r="H26" s="5" t="s">
        <v>117</v>
      </c>
      <c r="I26" s="2" t="s">
        <v>204</v>
      </c>
      <c r="J26" s="63" t="s">
        <v>145</v>
      </c>
      <c r="K26" s="63" t="s">
        <v>212</v>
      </c>
      <c r="L26" s="63" t="s">
        <v>241</v>
      </c>
      <c r="M26" s="63" t="s">
        <v>232</v>
      </c>
      <c r="N26" s="63" t="s">
        <v>212</v>
      </c>
      <c r="O26" s="63" t="s">
        <v>235</v>
      </c>
      <c r="P26" s="63" t="s">
        <v>236</v>
      </c>
      <c r="Q26" s="3" t="s">
        <v>205</v>
      </c>
      <c r="R26" s="3" t="s">
        <v>244</v>
      </c>
      <c r="S26" s="3" t="s">
        <v>5</v>
      </c>
      <c r="T26" s="3">
        <v>1</v>
      </c>
      <c r="U26" s="57"/>
      <c r="V26" s="25" t="s">
        <v>146</v>
      </c>
      <c r="W26" s="4">
        <f t="shared" si="1"/>
        <v>0</v>
      </c>
    </row>
    <row r="27" spans="1:23" s="11" customFormat="1" ht="20.100000000000001" customHeight="1" x14ac:dyDescent="0.2">
      <c r="A27" s="36">
        <v>25</v>
      </c>
      <c r="B27" s="3" t="s">
        <v>27</v>
      </c>
      <c r="C27" s="3" t="s">
        <v>284</v>
      </c>
      <c r="D27" s="2" t="s">
        <v>273</v>
      </c>
      <c r="E27" s="5" t="s">
        <v>157</v>
      </c>
      <c r="F27" s="5" t="s">
        <v>156</v>
      </c>
      <c r="G27" s="5">
        <v>0.65</v>
      </c>
      <c r="H27" s="5" t="s">
        <v>116</v>
      </c>
      <c r="I27" s="2" t="s">
        <v>208</v>
      </c>
      <c r="J27" s="63"/>
      <c r="K27" s="63" t="s">
        <v>145</v>
      </c>
      <c r="L27" s="63"/>
      <c r="M27" s="63" t="s">
        <v>145</v>
      </c>
      <c r="N27" s="104"/>
      <c r="O27" s="63" t="s">
        <v>145</v>
      </c>
      <c r="P27" s="104"/>
      <c r="Q27" s="3" t="s">
        <v>207</v>
      </c>
      <c r="R27" s="3" t="s">
        <v>158</v>
      </c>
      <c r="S27" s="3" t="s">
        <v>5</v>
      </c>
      <c r="T27" s="3">
        <v>1</v>
      </c>
      <c r="U27" s="57"/>
      <c r="V27" s="25" t="s">
        <v>146</v>
      </c>
      <c r="W27" s="4">
        <f t="shared" si="1"/>
        <v>0</v>
      </c>
    </row>
    <row r="28" spans="1:23" s="11" customFormat="1" ht="20.100000000000001" customHeight="1" x14ac:dyDescent="0.2">
      <c r="A28" s="36">
        <v>26</v>
      </c>
      <c r="B28" s="3" t="s">
        <v>27</v>
      </c>
      <c r="C28" s="3" t="s">
        <v>284</v>
      </c>
      <c r="D28" s="2" t="s">
        <v>273</v>
      </c>
      <c r="E28" s="5" t="s">
        <v>123</v>
      </c>
      <c r="F28" s="5" t="s">
        <v>94</v>
      </c>
      <c r="G28" s="5">
        <v>0.16</v>
      </c>
      <c r="H28" s="5" t="s">
        <v>90</v>
      </c>
      <c r="I28" s="2" t="s">
        <v>208</v>
      </c>
      <c r="J28" s="63"/>
      <c r="K28" s="63" t="s">
        <v>145</v>
      </c>
      <c r="L28" s="63"/>
      <c r="M28" s="63" t="s">
        <v>145</v>
      </c>
      <c r="N28" s="104"/>
      <c r="O28" s="63" t="s">
        <v>145</v>
      </c>
      <c r="P28" s="104"/>
      <c r="Q28" s="3" t="s">
        <v>207</v>
      </c>
      <c r="R28" s="3" t="s">
        <v>158</v>
      </c>
      <c r="S28" s="3" t="s">
        <v>5</v>
      </c>
      <c r="T28" s="3">
        <v>1</v>
      </c>
      <c r="U28" s="57"/>
      <c r="V28" s="25" t="s">
        <v>146</v>
      </c>
      <c r="W28" s="4">
        <f t="shared" si="1"/>
        <v>0</v>
      </c>
    </row>
    <row r="29" spans="1:23" s="11" customFormat="1" ht="20.100000000000001" customHeight="1" x14ac:dyDescent="0.2">
      <c r="A29" s="36">
        <v>27</v>
      </c>
      <c r="B29" s="3" t="s">
        <v>27</v>
      </c>
      <c r="C29" s="3" t="s">
        <v>284</v>
      </c>
      <c r="D29" s="2" t="s">
        <v>273</v>
      </c>
      <c r="E29" s="5" t="s">
        <v>124</v>
      </c>
      <c r="F29" s="5" t="s">
        <v>94</v>
      </c>
      <c r="G29" s="5">
        <v>0.16</v>
      </c>
      <c r="H29" s="5" t="s">
        <v>90</v>
      </c>
      <c r="I29" s="2" t="s">
        <v>208</v>
      </c>
      <c r="J29" s="63"/>
      <c r="K29" s="63" t="s">
        <v>145</v>
      </c>
      <c r="L29" s="63"/>
      <c r="M29" s="63" t="s">
        <v>145</v>
      </c>
      <c r="N29" s="104"/>
      <c r="O29" s="63" t="s">
        <v>145</v>
      </c>
      <c r="P29" s="104"/>
      <c r="Q29" s="3" t="s">
        <v>207</v>
      </c>
      <c r="R29" s="3" t="s">
        <v>158</v>
      </c>
      <c r="S29" s="3" t="s">
        <v>5</v>
      </c>
      <c r="T29" s="3">
        <v>1</v>
      </c>
      <c r="U29" s="57"/>
      <c r="V29" s="25" t="s">
        <v>146</v>
      </c>
      <c r="W29" s="4">
        <f t="shared" si="1"/>
        <v>0</v>
      </c>
    </row>
    <row r="30" spans="1:23" s="11" customFormat="1" ht="20.100000000000001" customHeight="1" x14ac:dyDescent="0.2">
      <c r="A30" s="36">
        <v>28</v>
      </c>
      <c r="B30" s="3" t="s">
        <v>43</v>
      </c>
      <c r="C30" s="3" t="s">
        <v>284</v>
      </c>
      <c r="D30" s="2" t="s">
        <v>273</v>
      </c>
      <c r="E30" s="5" t="s">
        <v>59</v>
      </c>
      <c r="F30" s="5" t="s">
        <v>125</v>
      </c>
      <c r="G30" s="5">
        <v>1</v>
      </c>
      <c r="H30" s="5" t="s">
        <v>126</v>
      </c>
      <c r="I30" s="2" t="s">
        <v>208</v>
      </c>
      <c r="J30" s="63"/>
      <c r="K30" s="63" t="s">
        <v>145</v>
      </c>
      <c r="L30" s="63"/>
      <c r="M30" s="63" t="s">
        <v>145</v>
      </c>
      <c r="N30" s="104"/>
      <c r="O30" s="63" t="s">
        <v>145</v>
      </c>
      <c r="P30" s="104"/>
      <c r="Q30" s="3" t="s">
        <v>206</v>
      </c>
      <c r="R30" s="3" t="s">
        <v>231</v>
      </c>
      <c r="S30" s="3" t="s">
        <v>5</v>
      </c>
      <c r="T30" s="3">
        <v>1</v>
      </c>
      <c r="U30" s="57"/>
      <c r="V30" s="25" t="s">
        <v>146</v>
      </c>
      <c r="W30" s="4">
        <f t="shared" si="1"/>
        <v>0</v>
      </c>
    </row>
    <row r="31" spans="1:23" s="11" customFormat="1" ht="20.100000000000001" customHeight="1" x14ac:dyDescent="0.2">
      <c r="A31" s="36">
        <v>29</v>
      </c>
      <c r="B31" s="3" t="s">
        <v>43</v>
      </c>
      <c r="C31" s="3" t="s">
        <v>284</v>
      </c>
      <c r="D31" s="2" t="s">
        <v>273</v>
      </c>
      <c r="E31" s="5" t="s">
        <v>60</v>
      </c>
      <c r="F31" s="5" t="s">
        <v>125</v>
      </c>
      <c r="G31" s="5">
        <v>1</v>
      </c>
      <c r="H31" s="5" t="s">
        <v>126</v>
      </c>
      <c r="I31" s="2" t="s">
        <v>208</v>
      </c>
      <c r="J31" s="63"/>
      <c r="K31" s="63" t="s">
        <v>145</v>
      </c>
      <c r="L31" s="63"/>
      <c r="M31" s="63" t="s">
        <v>145</v>
      </c>
      <c r="N31" s="104"/>
      <c r="O31" s="63" t="s">
        <v>145</v>
      </c>
      <c r="P31" s="104"/>
      <c r="Q31" s="3" t="s">
        <v>206</v>
      </c>
      <c r="R31" s="3" t="s">
        <v>231</v>
      </c>
      <c r="S31" s="3" t="s">
        <v>5</v>
      </c>
      <c r="T31" s="3">
        <v>1</v>
      </c>
      <c r="U31" s="57"/>
      <c r="V31" s="25" t="s">
        <v>146</v>
      </c>
      <c r="W31" s="4">
        <f t="shared" si="1"/>
        <v>0</v>
      </c>
    </row>
    <row r="32" spans="1:23" s="11" customFormat="1" ht="20.100000000000001" customHeight="1" x14ac:dyDescent="0.2">
      <c r="A32" s="36">
        <v>30</v>
      </c>
      <c r="B32" s="3" t="s">
        <v>43</v>
      </c>
      <c r="C32" s="3" t="s">
        <v>284</v>
      </c>
      <c r="D32" s="2" t="s">
        <v>273</v>
      </c>
      <c r="E32" s="5" t="s">
        <v>121</v>
      </c>
      <c r="F32" s="5" t="s">
        <v>87</v>
      </c>
      <c r="G32" s="5">
        <v>1</v>
      </c>
      <c r="H32" s="5" t="s">
        <v>89</v>
      </c>
      <c r="I32" s="2" t="s">
        <v>208</v>
      </c>
      <c r="J32" s="63"/>
      <c r="K32" s="63" t="s">
        <v>145</v>
      </c>
      <c r="L32" s="63"/>
      <c r="M32" s="63" t="s">
        <v>145</v>
      </c>
      <c r="N32" s="104"/>
      <c r="O32" s="63" t="s">
        <v>145</v>
      </c>
      <c r="P32" s="104"/>
      <c r="Q32" s="3" t="s">
        <v>206</v>
      </c>
      <c r="R32" s="3" t="s">
        <v>231</v>
      </c>
      <c r="S32" s="3" t="s">
        <v>5</v>
      </c>
      <c r="T32" s="3">
        <v>1</v>
      </c>
      <c r="U32" s="57"/>
      <c r="V32" s="25" t="s">
        <v>146</v>
      </c>
      <c r="W32" s="4">
        <f t="shared" si="1"/>
        <v>0</v>
      </c>
    </row>
    <row r="33" spans="1:23" s="11" customFormat="1" ht="20.100000000000001" customHeight="1" x14ac:dyDescent="0.2">
      <c r="A33" s="36">
        <v>31</v>
      </c>
      <c r="B33" s="3" t="s">
        <v>43</v>
      </c>
      <c r="C33" s="3" t="s">
        <v>284</v>
      </c>
      <c r="D33" s="2" t="s">
        <v>273</v>
      </c>
      <c r="E33" s="5" t="s">
        <v>127</v>
      </c>
      <c r="F33" s="5" t="s">
        <v>88</v>
      </c>
      <c r="G33" s="5">
        <v>1</v>
      </c>
      <c r="H33" s="5" t="s">
        <v>90</v>
      </c>
      <c r="I33" s="2" t="s">
        <v>208</v>
      </c>
      <c r="J33" s="63"/>
      <c r="K33" s="63" t="s">
        <v>145</v>
      </c>
      <c r="L33" s="63"/>
      <c r="M33" s="63" t="s">
        <v>145</v>
      </c>
      <c r="N33" s="104"/>
      <c r="O33" s="63" t="s">
        <v>145</v>
      </c>
      <c r="P33" s="104"/>
      <c r="Q33" s="3" t="s">
        <v>206</v>
      </c>
      <c r="R33" s="3" t="s">
        <v>231</v>
      </c>
      <c r="S33" s="3" t="s">
        <v>5</v>
      </c>
      <c r="T33" s="3">
        <v>1</v>
      </c>
      <c r="U33" s="57"/>
      <c r="V33" s="25" t="s">
        <v>146</v>
      </c>
      <c r="W33" s="4">
        <f t="shared" si="1"/>
        <v>0</v>
      </c>
    </row>
    <row r="34" spans="1:23" s="11" customFormat="1" ht="20.100000000000001" customHeight="1" x14ac:dyDescent="0.2">
      <c r="A34" s="36">
        <v>32</v>
      </c>
      <c r="B34" s="3" t="s">
        <v>43</v>
      </c>
      <c r="C34" s="3" t="s">
        <v>284</v>
      </c>
      <c r="D34" s="2" t="s">
        <v>273</v>
      </c>
      <c r="E34" s="5" t="s">
        <v>128</v>
      </c>
      <c r="F34" s="5" t="s">
        <v>88</v>
      </c>
      <c r="G34" s="5">
        <v>1</v>
      </c>
      <c r="H34" s="5" t="s">
        <v>90</v>
      </c>
      <c r="I34" s="2" t="s">
        <v>208</v>
      </c>
      <c r="J34" s="63"/>
      <c r="K34" s="63" t="s">
        <v>145</v>
      </c>
      <c r="L34" s="63"/>
      <c r="M34" s="63" t="s">
        <v>145</v>
      </c>
      <c r="N34" s="104"/>
      <c r="O34" s="63" t="s">
        <v>145</v>
      </c>
      <c r="P34" s="104"/>
      <c r="Q34" s="3" t="s">
        <v>206</v>
      </c>
      <c r="R34" s="3" t="s">
        <v>231</v>
      </c>
      <c r="S34" s="3" t="s">
        <v>5</v>
      </c>
      <c r="T34" s="3">
        <v>1</v>
      </c>
      <c r="U34" s="57"/>
      <c r="V34" s="25" t="s">
        <v>146</v>
      </c>
      <c r="W34" s="4">
        <f t="shared" si="1"/>
        <v>0</v>
      </c>
    </row>
    <row r="35" spans="1:23" s="11" customFormat="1" ht="20.100000000000001" customHeight="1" x14ac:dyDescent="0.2">
      <c r="A35" s="36">
        <v>33</v>
      </c>
      <c r="B35" s="3" t="s">
        <v>43</v>
      </c>
      <c r="C35" s="3" t="s">
        <v>284</v>
      </c>
      <c r="D35" s="2" t="s">
        <v>273</v>
      </c>
      <c r="E35" s="109" t="s">
        <v>129</v>
      </c>
      <c r="F35" s="109" t="s">
        <v>91</v>
      </c>
      <c r="G35" s="109">
        <v>0.63</v>
      </c>
      <c r="H35" s="109" t="s">
        <v>90</v>
      </c>
      <c r="I35" s="2" t="s">
        <v>208</v>
      </c>
      <c r="J35" s="63"/>
      <c r="K35" s="63"/>
      <c r="L35" s="63" t="s">
        <v>145</v>
      </c>
      <c r="M35" s="104"/>
      <c r="N35" s="63" t="s">
        <v>145</v>
      </c>
      <c r="O35" s="104"/>
      <c r="P35" s="63" t="s">
        <v>145</v>
      </c>
      <c r="Q35" s="3" t="s">
        <v>206</v>
      </c>
      <c r="R35" s="108" t="s">
        <v>231</v>
      </c>
      <c r="S35" s="108" t="s">
        <v>5</v>
      </c>
      <c r="T35" s="108">
        <v>1</v>
      </c>
      <c r="U35" s="86"/>
      <c r="V35" s="27" t="s">
        <v>146</v>
      </c>
      <c r="W35" s="27"/>
    </row>
    <row r="36" spans="1:23" s="11" customFormat="1" ht="20.100000000000001" customHeight="1" x14ac:dyDescent="0.2">
      <c r="A36" s="36">
        <v>34</v>
      </c>
      <c r="B36" s="3" t="s">
        <v>43</v>
      </c>
      <c r="C36" s="3" t="s">
        <v>284</v>
      </c>
      <c r="D36" s="2" t="s">
        <v>273</v>
      </c>
      <c r="E36" s="109" t="s">
        <v>130</v>
      </c>
      <c r="F36" s="109" t="s">
        <v>91</v>
      </c>
      <c r="G36" s="109">
        <v>0.63</v>
      </c>
      <c r="H36" s="109" t="s">
        <v>90</v>
      </c>
      <c r="I36" s="2" t="s">
        <v>208</v>
      </c>
      <c r="J36" s="63"/>
      <c r="K36" s="63"/>
      <c r="L36" s="63" t="s">
        <v>145</v>
      </c>
      <c r="M36" s="104"/>
      <c r="N36" s="63" t="s">
        <v>145</v>
      </c>
      <c r="O36" s="104"/>
      <c r="P36" s="63" t="s">
        <v>145</v>
      </c>
      <c r="Q36" s="3" t="s">
        <v>206</v>
      </c>
      <c r="R36" s="108" t="s">
        <v>231</v>
      </c>
      <c r="S36" s="108" t="s">
        <v>5</v>
      </c>
      <c r="T36" s="108">
        <v>1</v>
      </c>
      <c r="U36" s="86"/>
      <c r="V36" s="27" t="s">
        <v>146</v>
      </c>
      <c r="W36" s="27"/>
    </row>
    <row r="37" spans="1:23" s="11" customFormat="1" ht="20.100000000000001" customHeight="1" x14ac:dyDescent="0.2">
      <c r="A37" s="36">
        <v>35</v>
      </c>
      <c r="B37" s="3" t="s">
        <v>43</v>
      </c>
      <c r="C37" s="3" t="s">
        <v>284</v>
      </c>
      <c r="D37" s="2" t="s">
        <v>273</v>
      </c>
      <c r="E37" s="109" t="s">
        <v>131</v>
      </c>
      <c r="F37" s="109" t="s">
        <v>92</v>
      </c>
      <c r="G37" s="109">
        <v>0.63</v>
      </c>
      <c r="H37" s="109" t="s">
        <v>90</v>
      </c>
      <c r="I37" s="2" t="s">
        <v>208</v>
      </c>
      <c r="J37" s="63"/>
      <c r="K37" s="63"/>
      <c r="L37" s="63" t="s">
        <v>145</v>
      </c>
      <c r="M37" s="104"/>
      <c r="N37" s="63" t="s">
        <v>145</v>
      </c>
      <c r="O37" s="104"/>
      <c r="P37" s="63" t="s">
        <v>145</v>
      </c>
      <c r="Q37" s="3" t="s">
        <v>206</v>
      </c>
      <c r="R37" s="108" t="s">
        <v>231</v>
      </c>
      <c r="S37" s="108" t="s">
        <v>5</v>
      </c>
      <c r="T37" s="108">
        <v>1</v>
      </c>
      <c r="U37" s="86"/>
      <c r="V37" s="27" t="s">
        <v>146</v>
      </c>
      <c r="W37" s="27"/>
    </row>
    <row r="38" spans="1:23" s="11" customFormat="1" ht="20.100000000000001" customHeight="1" x14ac:dyDescent="0.2">
      <c r="A38" s="36">
        <v>36</v>
      </c>
      <c r="B38" s="3" t="s">
        <v>43</v>
      </c>
      <c r="C38" s="3" t="s">
        <v>284</v>
      </c>
      <c r="D38" s="2" t="s">
        <v>273</v>
      </c>
      <c r="E38" s="109" t="s">
        <v>132</v>
      </c>
      <c r="F38" s="109" t="s">
        <v>92</v>
      </c>
      <c r="G38" s="109">
        <v>0.63</v>
      </c>
      <c r="H38" s="109" t="s">
        <v>90</v>
      </c>
      <c r="I38" s="2" t="s">
        <v>208</v>
      </c>
      <c r="J38" s="63"/>
      <c r="K38" s="63"/>
      <c r="L38" s="63" t="s">
        <v>145</v>
      </c>
      <c r="M38" s="104"/>
      <c r="N38" s="63" t="s">
        <v>145</v>
      </c>
      <c r="O38" s="104"/>
      <c r="P38" s="63" t="s">
        <v>145</v>
      </c>
      <c r="Q38" s="3" t="s">
        <v>206</v>
      </c>
      <c r="R38" s="108" t="s">
        <v>231</v>
      </c>
      <c r="S38" s="108" t="s">
        <v>5</v>
      </c>
      <c r="T38" s="108">
        <v>1</v>
      </c>
      <c r="U38" s="86"/>
      <c r="V38" s="27" t="s">
        <v>146</v>
      </c>
      <c r="W38" s="27"/>
    </row>
    <row r="39" spans="1:23" s="11" customFormat="1" ht="20.100000000000001" customHeight="1" x14ac:dyDescent="0.2">
      <c r="A39" s="36">
        <v>37</v>
      </c>
      <c r="B39" s="3" t="s">
        <v>43</v>
      </c>
      <c r="C39" s="3" t="s">
        <v>284</v>
      </c>
      <c r="D39" s="2" t="s">
        <v>273</v>
      </c>
      <c r="E39" s="109" t="s">
        <v>133</v>
      </c>
      <c r="F39" s="109" t="s">
        <v>93</v>
      </c>
      <c r="G39" s="109">
        <v>0.4</v>
      </c>
      <c r="H39" s="109" t="s">
        <v>90</v>
      </c>
      <c r="I39" s="2" t="s">
        <v>208</v>
      </c>
      <c r="J39" s="63"/>
      <c r="K39" s="63"/>
      <c r="L39" s="63" t="s">
        <v>145</v>
      </c>
      <c r="M39" s="104"/>
      <c r="N39" s="63" t="s">
        <v>145</v>
      </c>
      <c r="O39" s="104"/>
      <c r="P39" s="63" t="s">
        <v>145</v>
      </c>
      <c r="Q39" s="3" t="s">
        <v>206</v>
      </c>
      <c r="R39" s="108" t="s">
        <v>231</v>
      </c>
      <c r="S39" s="108" t="s">
        <v>5</v>
      </c>
      <c r="T39" s="108">
        <v>1</v>
      </c>
      <c r="U39" s="86"/>
      <c r="V39" s="27" t="s">
        <v>146</v>
      </c>
      <c r="W39" s="27"/>
    </row>
    <row r="40" spans="1:23" s="11" customFormat="1" ht="20.100000000000001" customHeight="1" x14ac:dyDescent="0.2">
      <c r="A40" s="36">
        <v>38</v>
      </c>
      <c r="B40" s="3" t="s">
        <v>27</v>
      </c>
      <c r="C40" s="3" t="s">
        <v>284</v>
      </c>
      <c r="D40" s="2" t="s">
        <v>273</v>
      </c>
      <c r="E40" s="109" t="s">
        <v>67</v>
      </c>
      <c r="F40" s="109" t="s">
        <v>95</v>
      </c>
      <c r="G40" s="109">
        <v>0.1</v>
      </c>
      <c r="H40" s="109" t="s">
        <v>90</v>
      </c>
      <c r="I40" s="2" t="s">
        <v>208</v>
      </c>
      <c r="J40" s="63"/>
      <c r="K40" s="63"/>
      <c r="L40" s="63" t="s">
        <v>145</v>
      </c>
      <c r="M40" s="104"/>
      <c r="N40" s="63" t="s">
        <v>145</v>
      </c>
      <c r="O40" s="104"/>
      <c r="P40" s="63" t="s">
        <v>145</v>
      </c>
      <c r="Q40" s="3" t="s">
        <v>207</v>
      </c>
      <c r="R40" s="108" t="s">
        <v>158</v>
      </c>
      <c r="S40" s="108" t="s">
        <v>5</v>
      </c>
      <c r="T40" s="108">
        <v>1</v>
      </c>
      <c r="U40" s="86"/>
      <c r="V40" s="27" t="s">
        <v>146</v>
      </c>
      <c r="W40" s="27"/>
    </row>
    <row r="41" spans="1:23" s="11" customFormat="1" ht="20.100000000000001" customHeight="1" x14ac:dyDescent="0.2">
      <c r="A41" s="36">
        <v>39</v>
      </c>
      <c r="B41" s="3" t="s">
        <v>27</v>
      </c>
      <c r="C41" s="3" t="s">
        <v>284</v>
      </c>
      <c r="D41" s="2" t="s">
        <v>273</v>
      </c>
      <c r="E41" s="109" t="s">
        <v>68</v>
      </c>
      <c r="F41" s="109" t="s">
        <v>95</v>
      </c>
      <c r="G41" s="109">
        <v>0.1</v>
      </c>
      <c r="H41" s="109" t="s">
        <v>90</v>
      </c>
      <c r="I41" s="2" t="s">
        <v>208</v>
      </c>
      <c r="J41" s="63"/>
      <c r="K41" s="63"/>
      <c r="L41" s="63" t="s">
        <v>145</v>
      </c>
      <c r="M41" s="104"/>
      <c r="N41" s="63" t="s">
        <v>145</v>
      </c>
      <c r="O41" s="104"/>
      <c r="P41" s="63" t="s">
        <v>145</v>
      </c>
      <c r="Q41" s="3" t="s">
        <v>207</v>
      </c>
      <c r="R41" s="108" t="s">
        <v>158</v>
      </c>
      <c r="S41" s="108" t="s">
        <v>5</v>
      </c>
      <c r="T41" s="108">
        <v>1</v>
      </c>
      <c r="U41" s="86"/>
      <c r="V41" s="27" t="s">
        <v>146</v>
      </c>
      <c r="W41" s="27"/>
    </row>
    <row r="42" spans="1:23" s="11" customFormat="1" ht="20.100000000000001" customHeight="1" x14ac:dyDescent="0.2">
      <c r="A42" s="36">
        <v>40</v>
      </c>
      <c r="B42" s="3" t="s">
        <v>27</v>
      </c>
      <c r="C42" s="3" t="s">
        <v>284</v>
      </c>
      <c r="D42" s="2" t="s">
        <v>273</v>
      </c>
      <c r="E42" s="109" t="s">
        <v>134</v>
      </c>
      <c r="F42" s="109" t="s">
        <v>96</v>
      </c>
      <c r="G42" s="109">
        <v>0.2</v>
      </c>
      <c r="H42" s="109" t="s">
        <v>97</v>
      </c>
      <c r="I42" s="2" t="s">
        <v>208</v>
      </c>
      <c r="J42" s="63" t="s">
        <v>145</v>
      </c>
      <c r="K42" s="63"/>
      <c r="L42" s="63" t="s">
        <v>145</v>
      </c>
      <c r="M42" s="104"/>
      <c r="N42" s="63" t="s">
        <v>145</v>
      </c>
      <c r="O42" s="104"/>
      <c r="P42" s="63" t="s">
        <v>145</v>
      </c>
      <c r="Q42" s="3" t="s">
        <v>207</v>
      </c>
      <c r="R42" s="108" t="s">
        <v>158</v>
      </c>
      <c r="S42" s="29" t="s">
        <v>5</v>
      </c>
      <c r="T42" s="29">
        <v>1</v>
      </c>
      <c r="U42" s="86"/>
      <c r="V42" s="27" t="s">
        <v>146</v>
      </c>
      <c r="W42" s="27"/>
    </row>
    <row r="43" spans="1:23" s="11" customFormat="1" ht="20.100000000000001" customHeight="1" x14ac:dyDescent="0.2">
      <c r="A43" s="36">
        <v>41</v>
      </c>
      <c r="B43" s="3"/>
      <c r="C43" s="3" t="s">
        <v>284</v>
      </c>
      <c r="D43" s="2" t="s">
        <v>273</v>
      </c>
      <c r="E43" s="5" t="s">
        <v>228</v>
      </c>
      <c r="F43" s="5"/>
      <c r="G43" s="5">
        <v>1.25</v>
      </c>
      <c r="H43" s="5" t="s">
        <v>227</v>
      </c>
      <c r="I43" s="2" t="s">
        <v>208</v>
      </c>
      <c r="J43" s="63"/>
      <c r="K43" s="63"/>
      <c r="L43" s="63"/>
      <c r="M43" s="63" t="s">
        <v>145</v>
      </c>
      <c r="N43" s="104"/>
      <c r="O43" s="63" t="s">
        <v>145</v>
      </c>
      <c r="P43" s="104"/>
      <c r="Q43" s="3" t="s">
        <v>207</v>
      </c>
      <c r="R43" s="3" t="s">
        <v>231</v>
      </c>
      <c r="S43" s="3" t="s">
        <v>5</v>
      </c>
      <c r="T43" s="3">
        <v>1</v>
      </c>
      <c r="U43" s="57"/>
      <c r="V43" s="25" t="s">
        <v>272</v>
      </c>
      <c r="W43" s="4">
        <f t="shared" ref="W43:W44" si="2">T43*U43</f>
        <v>0</v>
      </c>
    </row>
    <row r="44" spans="1:23" s="11" customFormat="1" ht="20.100000000000001" customHeight="1" x14ac:dyDescent="0.2">
      <c r="A44" s="36">
        <v>42</v>
      </c>
      <c r="B44" s="3"/>
      <c r="C44" s="3" t="s">
        <v>284</v>
      </c>
      <c r="D44" s="2" t="s">
        <v>273</v>
      </c>
      <c r="E44" s="5" t="s">
        <v>229</v>
      </c>
      <c r="F44" s="5"/>
      <c r="G44" s="5">
        <v>1.25</v>
      </c>
      <c r="H44" s="5" t="s">
        <v>227</v>
      </c>
      <c r="I44" s="2" t="s">
        <v>208</v>
      </c>
      <c r="J44" s="63"/>
      <c r="K44" s="63"/>
      <c r="L44" s="63"/>
      <c r="M44" s="63" t="s">
        <v>145</v>
      </c>
      <c r="N44" s="104"/>
      <c r="O44" s="63" t="s">
        <v>145</v>
      </c>
      <c r="P44" s="104"/>
      <c r="Q44" s="3" t="s">
        <v>207</v>
      </c>
      <c r="R44" s="3" t="s">
        <v>231</v>
      </c>
      <c r="S44" s="3" t="s">
        <v>5</v>
      </c>
      <c r="T44" s="3">
        <v>1</v>
      </c>
      <c r="U44" s="57"/>
      <c r="V44" s="25" t="s">
        <v>272</v>
      </c>
      <c r="W44" s="4">
        <f t="shared" si="2"/>
        <v>0</v>
      </c>
    </row>
    <row r="45" spans="1:23" x14ac:dyDescent="0.25">
      <c r="E45" s="7"/>
      <c r="W45" s="24">
        <f>SUM(W3:W44)</f>
        <v>0</v>
      </c>
    </row>
    <row r="47" spans="1:23" x14ac:dyDescent="0.25">
      <c r="B47" s="33"/>
      <c r="C47" s="33"/>
      <c r="D47" s="22"/>
      <c r="E47" s="85" t="s">
        <v>7</v>
      </c>
      <c r="F47" s="85"/>
      <c r="G47" s="85"/>
      <c r="H47" s="85"/>
      <c r="I47" s="34"/>
      <c r="J47" s="22"/>
      <c r="K47" s="22"/>
      <c r="L47" s="22"/>
      <c r="M47" s="22"/>
      <c r="N47" s="22"/>
      <c r="O47" s="22"/>
      <c r="P47" s="22"/>
      <c r="Q47" s="95"/>
    </row>
    <row r="48" spans="1:23" x14ac:dyDescent="0.25">
      <c r="B48" s="13"/>
      <c r="C48" s="13"/>
      <c r="E48" s="45" t="s">
        <v>8</v>
      </c>
      <c r="F48" s="14"/>
      <c r="G48" s="14"/>
      <c r="H48" s="14"/>
      <c r="Q48" s="96"/>
      <c r="T48" s="9" t="s">
        <v>9</v>
      </c>
    </row>
    <row r="50" spans="1:3" x14ac:dyDescent="0.25">
      <c r="A50" s="133" t="s">
        <v>164</v>
      </c>
      <c r="B50" s="133" t="s">
        <v>165</v>
      </c>
      <c r="C50" s="133" t="s">
        <v>166</v>
      </c>
    </row>
    <row r="51" spans="1:3" x14ac:dyDescent="0.25">
      <c r="A51" s="134" t="str">
        <f>IFERROR(VLOOKUP(B51,#REF!,2,0),"")</f>
        <v/>
      </c>
      <c r="B51" s="125" t="s">
        <v>288</v>
      </c>
      <c r="C51" s="49">
        <f>SUMIF($C$3:$C$44,B51,$W$3:$W$44)</f>
        <v>0</v>
      </c>
    </row>
    <row r="52" spans="1:3" x14ac:dyDescent="0.25">
      <c r="A52" s="134" t="str">
        <f>IFERROR(VLOOKUP(B52,#REF!,2,0),"")</f>
        <v/>
      </c>
      <c r="B52" s="125" t="s">
        <v>289</v>
      </c>
      <c r="C52" s="49">
        <f t="shared" ref="C52:C81" si="3">SUMIF($C$3:$C$44,B52,$W$3:$W$44)</f>
        <v>0</v>
      </c>
    </row>
    <row r="53" spans="1:3" x14ac:dyDescent="0.25">
      <c r="A53" s="134" t="str">
        <f>IFERROR(VLOOKUP(B53,#REF!,2,0),"")</f>
        <v/>
      </c>
      <c r="B53" s="125" t="s">
        <v>290</v>
      </c>
      <c r="C53" s="49">
        <f t="shared" si="3"/>
        <v>0</v>
      </c>
    </row>
    <row r="54" spans="1:3" x14ac:dyDescent="0.25">
      <c r="A54" s="135"/>
      <c r="B54" s="125" t="s">
        <v>291</v>
      </c>
      <c r="C54" s="49">
        <f t="shared" si="3"/>
        <v>0</v>
      </c>
    </row>
    <row r="55" spans="1:3" x14ac:dyDescent="0.25">
      <c r="A55" s="136"/>
      <c r="B55" s="125" t="s">
        <v>292</v>
      </c>
      <c r="C55" s="49">
        <f t="shared" si="3"/>
        <v>0</v>
      </c>
    </row>
    <row r="56" spans="1:3" x14ac:dyDescent="0.25">
      <c r="A56" s="136"/>
      <c r="B56" s="125" t="s">
        <v>293</v>
      </c>
      <c r="C56" s="49">
        <f t="shared" si="3"/>
        <v>0</v>
      </c>
    </row>
    <row r="57" spans="1:3" x14ac:dyDescent="0.25">
      <c r="A57" s="136"/>
      <c r="B57" s="125" t="s">
        <v>294</v>
      </c>
      <c r="C57" s="49">
        <f t="shared" si="3"/>
        <v>0</v>
      </c>
    </row>
    <row r="58" spans="1:3" x14ac:dyDescent="0.25">
      <c r="A58" s="136"/>
      <c r="B58" s="125" t="s">
        <v>295</v>
      </c>
      <c r="C58" s="49">
        <f t="shared" si="3"/>
        <v>0</v>
      </c>
    </row>
    <row r="59" spans="1:3" x14ac:dyDescent="0.25">
      <c r="A59" s="136"/>
      <c r="B59" s="125" t="s">
        <v>279</v>
      </c>
      <c r="C59" s="49">
        <f t="shared" si="3"/>
        <v>0</v>
      </c>
    </row>
    <row r="60" spans="1:3" x14ac:dyDescent="0.25">
      <c r="A60" s="136"/>
      <c r="B60" s="125" t="s">
        <v>296</v>
      </c>
      <c r="C60" s="49">
        <f t="shared" si="3"/>
        <v>0</v>
      </c>
    </row>
    <row r="61" spans="1:3" x14ac:dyDescent="0.25">
      <c r="A61" s="136"/>
      <c r="B61" s="125" t="s">
        <v>297</v>
      </c>
      <c r="C61" s="49">
        <f t="shared" si="3"/>
        <v>0</v>
      </c>
    </row>
    <row r="62" spans="1:3" x14ac:dyDescent="0.25">
      <c r="A62" s="136"/>
      <c r="B62" s="125" t="s">
        <v>284</v>
      </c>
      <c r="C62" s="49">
        <f t="shared" si="3"/>
        <v>0</v>
      </c>
    </row>
    <row r="63" spans="1:3" x14ac:dyDescent="0.25">
      <c r="A63" s="136"/>
      <c r="B63" s="125" t="s">
        <v>280</v>
      </c>
      <c r="C63" s="49">
        <f t="shared" si="3"/>
        <v>0</v>
      </c>
    </row>
    <row r="64" spans="1:3" x14ac:dyDescent="0.25">
      <c r="A64" s="136"/>
      <c r="B64" s="125" t="s">
        <v>298</v>
      </c>
      <c r="C64" s="49">
        <f t="shared" si="3"/>
        <v>0</v>
      </c>
    </row>
    <row r="65" spans="1:3" x14ac:dyDescent="0.25">
      <c r="A65" s="136"/>
      <c r="B65" s="125" t="s">
        <v>299</v>
      </c>
      <c r="C65" s="49">
        <f t="shared" si="3"/>
        <v>0</v>
      </c>
    </row>
    <row r="66" spans="1:3" x14ac:dyDescent="0.25">
      <c r="A66" s="136"/>
      <c r="B66" s="125" t="s">
        <v>281</v>
      </c>
      <c r="C66" s="49">
        <f t="shared" si="3"/>
        <v>0</v>
      </c>
    </row>
    <row r="67" spans="1:3" x14ac:dyDescent="0.25">
      <c r="A67" s="136"/>
      <c r="B67" s="125" t="s">
        <v>300</v>
      </c>
      <c r="C67" s="49">
        <f t="shared" si="3"/>
        <v>0</v>
      </c>
    </row>
    <row r="68" spans="1:3" x14ac:dyDescent="0.25">
      <c r="A68" s="136"/>
      <c r="B68" s="125" t="s">
        <v>301</v>
      </c>
      <c r="C68" s="49">
        <f t="shared" si="3"/>
        <v>0</v>
      </c>
    </row>
    <row r="69" spans="1:3" x14ac:dyDescent="0.25">
      <c r="A69" s="136"/>
      <c r="B69" s="125" t="s">
        <v>302</v>
      </c>
      <c r="C69" s="49">
        <f t="shared" si="3"/>
        <v>0</v>
      </c>
    </row>
    <row r="70" spans="1:3" x14ac:dyDescent="0.25">
      <c r="A70" s="136"/>
      <c r="B70" s="125" t="s">
        <v>21</v>
      </c>
      <c r="C70" s="49">
        <f t="shared" si="3"/>
        <v>0</v>
      </c>
    </row>
    <row r="71" spans="1:3" x14ac:dyDescent="0.25">
      <c r="A71" s="136"/>
      <c r="B71" s="125" t="s">
        <v>15</v>
      </c>
      <c r="C71" s="49">
        <f t="shared" si="3"/>
        <v>0</v>
      </c>
    </row>
    <row r="72" spans="1:3" x14ac:dyDescent="0.25">
      <c r="A72" s="136"/>
      <c r="B72" s="125" t="s">
        <v>303</v>
      </c>
      <c r="C72" s="49">
        <f t="shared" si="3"/>
        <v>0</v>
      </c>
    </row>
    <row r="73" spans="1:3" x14ac:dyDescent="0.25">
      <c r="A73" s="136"/>
      <c r="B73" s="125" t="s">
        <v>44</v>
      </c>
      <c r="C73" s="49">
        <f t="shared" si="3"/>
        <v>0</v>
      </c>
    </row>
    <row r="74" spans="1:3" x14ac:dyDescent="0.25">
      <c r="A74" s="136"/>
      <c r="B74" s="125" t="s">
        <v>304</v>
      </c>
      <c r="C74" s="49">
        <f t="shared" si="3"/>
        <v>0</v>
      </c>
    </row>
    <row r="75" spans="1:3" x14ac:dyDescent="0.25">
      <c r="A75" s="136"/>
      <c r="B75" s="125" t="s">
        <v>283</v>
      </c>
      <c r="C75" s="49">
        <f t="shared" si="3"/>
        <v>0</v>
      </c>
    </row>
    <row r="76" spans="1:3" x14ac:dyDescent="0.25">
      <c r="A76" s="136"/>
      <c r="B76" s="125" t="s">
        <v>282</v>
      </c>
      <c r="C76" s="49">
        <f t="shared" si="3"/>
        <v>0</v>
      </c>
    </row>
    <row r="77" spans="1:3" x14ac:dyDescent="0.25">
      <c r="A77" s="136"/>
      <c r="B77" s="125" t="s">
        <v>305</v>
      </c>
      <c r="C77" s="49">
        <f t="shared" si="3"/>
        <v>0</v>
      </c>
    </row>
    <row r="78" spans="1:3" x14ac:dyDescent="0.25">
      <c r="A78" s="136"/>
      <c r="B78" s="125" t="s">
        <v>306</v>
      </c>
      <c r="C78" s="49">
        <f t="shared" si="3"/>
        <v>0</v>
      </c>
    </row>
    <row r="79" spans="1:3" x14ac:dyDescent="0.25">
      <c r="A79" s="136"/>
      <c r="B79" s="125" t="s">
        <v>52</v>
      </c>
      <c r="C79" s="49">
        <f t="shared" si="3"/>
        <v>0</v>
      </c>
    </row>
    <row r="80" spans="1:3" x14ac:dyDescent="0.25">
      <c r="A80" s="136"/>
      <c r="B80" s="125" t="s">
        <v>307</v>
      </c>
      <c r="C80" s="49">
        <f t="shared" si="3"/>
        <v>0</v>
      </c>
    </row>
    <row r="81" spans="1:3" x14ac:dyDescent="0.25">
      <c r="A81" s="136"/>
      <c r="B81" s="125" t="s">
        <v>308</v>
      </c>
      <c r="C81" s="49">
        <f t="shared" si="3"/>
        <v>0</v>
      </c>
    </row>
    <row r="82" spans="1:3" x14ac:dyDescent="0.25">
      <c r="A82"/>
      <c r="B82" s="137"/>
      <c r="C82" s="138">
        <f>SUM(C51:C81)</f>
        <v>0</v>
      </c>
    </row>
    <row r="196" spans="1:3" ht="15.75" customHeight="1" x14ac:dyDescent="0.25"/>
    <row r="199" spans="1:3" x14ac:dyDescent="0.25">
      <c r="A199" s="47" t="s">
        <v>164</v>
      </c>
      <c r="B199" s="47" t="s">
        <v>165</v>
      </c>
      <c r="C199" s="47" t="s">
        <v>166</v>
      </c>
    </row>
    <row r="200" spans="1:3" x14ac:dyDescent="0.25">
      <c r="A200" s="42" t="str">
        <f>IFERROR(VLOOKUP(B200,#REF!,2,0),"")</f>
        <v/>
      </c>
      <c r="B200" s="48" t="s">
        <v>42</v>
      </c>
      <c r="C200" s="49">
        <f t="shared" ref="C200:C213" si="4">SUMIF($C$3:$C$42,B200,$W$3:$W$42)</f>
        <v>0</v>
      </c>
    </row>
    <row r="201" spans="1:3" x14ac:dyDescent="0.25">
      <c r="A201" s="42" t="str">
        <f>IFERROR(VLOOKUP(B201,#REF!,2,0),"")</f>
        <v/>
      </c>
      <c r="B201" s="48" t="s">
        <v>26</v>
      </c>
      <c r="C201" s="49">
        <f t="shared" si="4"/>
        <v>0</v>
      </c>
    </row>
    <row r="202" spans="1:3" x14ac:dyDescent="0.25">
      <c r="A202" s="42" t="str">
        <f>IFERROR(VLOOKUP(B202,#REF!,2,0),"")</f>
        <v/>
      </c>
      <c r="B202" s="48" t="s">
        <v>11</v>
      </c>
      <c r="C202" s="49">
        <f t="shared" si="4"/>
        <v>0</v>
      </c>
    </row>
    <row r="203" spans="1:3" x14ac:dyDescent="0.25">
      <c r="A203" s="42" t="str">
        <f>IFERROR(VLOOKUP(B203,#REF!,2,0),"")</f>
        <v/>
      </c>
      <c r="B203" s="48" t="s">
        <v>19</v>
      </c>
      <c r="C203" s="49">
        <f t="shared" si="4"/>
        <v>0</v>
      </c>
    </row>
    <row r="204" spans="1:3" x14ac:dyDescent="0.25">
      <c r="A204" s="42" t="str">
        <f>IFERROR(VLOOKUP(B204,#REF!,2,0),"")</f>
        <v/>
      </c>
      <c r="B204" s="48" t="s">
        <v>13</v>
      </c>
      <c r="C204" s="49">
        <f t="shared" si="4"/>
        <v>0</v>
      </c>
    </row>
    <row r="205" spans="1:3" x14ac:dyDescent="0.25">
      <c r="A205" s="42" t="str">
        <f>IFERROR(VLOOKUP(B205,#REF!,2,0),"")</f>
        <v/>
      </c>
      <c r="B205" s="48" t="s">
        <v>21</v>
      </c>
      <c r="C205" s="49">
        <f t="shared" si="4"/>
        <v>0</v>
      </c>
    </row>
    <row r="206" spans="1:3" x14ac:dyDescent="0.25">
      <c r="A206" s="42" t="str">
        <f>IFERROR(VLOOKUP(B206,#REF!,2,0),"")</f>
        <v/>
      </c>
      <c r="B206" s="48" t="s">
        <v>15</v>
      </c>
      <c r="C206" s="49">
        <f t="shared" si="4"/>
        <v>0</v>
      </c>
    </row>
    <row r="207" spans="1:3" x14ac:dyDescent="0.25">
      <c r="A207" s="42" t="str">
        <f>IFERROR(VLOOKUP(B207,#REF!,2,0),"")</f>
        <v/>
      </c>
      <c r="B207" s="50" t="s">
        <v>44</v>
      </c>
      <c r="C207" s="49">
        <f t="shared" si="4"/>
        <v>0</v>
      </c>
    </row>
    <row r="208" spans="1:3" x14ac:dyDescent="0.25">
      <c r="A208" s="42" t="str">
        <f>IFERROR(VLOOKUP(B208,#REF!,2,0),"")</f>
        <v/>
      </c>
      <c r="B208" s="50" t="s">
        <v>46</v>
      </c>
      <c r="C208" s="49">
        <f t="shared" si="4"/>
        <v>0</v>
      </c>
    </row>
    <row r="209" spans="1:3" x14ac:dyDescent="0.25">
      <c r="A209" s="42" t="str">
        <f>IFERROR(VLOOKUP(B209,#REF!,2,0),"")</f>
        <v/>
      </c>
      <c r="B209" s="50" t="s">
        <v>48</v>
      </c>
      <c r="C209" s="49">
        <f t="shared" si="4"/>
        <v>0</v>
      </c>
    </row>
    <row r="210" spans="1:3" x14ac:dyDescent="0.25">
      <c r="A210" s="42" t="str">
        <f>IFERROR(VLOOKUP(B210,#REF!,2,0),"")</f>
        <v/>
      </c>
      <c r="B210" s="50" t="s">
        <v>50</v>
      </c>
      <c r="C210" s="49">
        <f t="shared" si="4"/>
        <v>0</v>
      </c>
    </row>
    <row r="211" spans="1:3" x14ac:dyDescent="0.25">
      <c r="A211" s="42" t="str">
        <f>IFERROR(VLOOKUP(B211,#REF!,2,0),"")</f>
        <v/>
      </c>
      <c r="B211" s="50" t="s">
        <v>52</v>
      </c>
      <c r="C211" s="49">
        <f t="shared" si="4"/>
        <v>0</v>
      </c>
    </row>
    <row r="212" spans="1:3" x14ac:dyDescent="0.25">
      <c r="A212" s="42" t="str">
        <f>IFERROR(VLOOKUP(B212,#REF!,2,0),"")</f>
        <v/>
      </c>
      <c r="B212" s="50" t="s">
        <v>17</v>
      </c>
      <c r="C212" s="49">
        <f t="shared" si="4"/>
        <v>0</v>
      </c>
    </row>
    <row r="213" spans="1:3" x14ac:dyDescent="0.25">
      <c r="A213" s="42" t="str">
        <f>IFERROR(VLOOKUP(B213,#REF!,2,0),"")</f>
        <v/>
      </c>
      <c r="B213" s="50" t="s">
        <v>147</v>
      </c>
      <c r="C213" s="49">
        <f t="shared" si="4"/>
        <v>0</v>
      </c>
    </row>
    <row r="214" spans="1:3" x14ac:dyDescent="0.25">
      <c r="A214" s="32"/>
      <c r="B214" s="30"/>
      <c r="C214" s="51">
        <f>SUM(C200:C213)</f>
        <v>0</v>
      </c>
    </row>
  </sheetData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B24"/>
  <sheetViews>
    <sheetView topLeftCell="C1" workbookViewId="0">
      <selection activeCell="J4" sqref="J4"/>
    </sheetView>
  </sheetViews>
  <sheetFormatPr defaultColWidth="9.140625" defaultRowHeight="12" x14ac:dyDescent="0.2"/>
  <cols>
    <col min="1" max="1" width="25.28515625" style="73" hidden="1" customWidth="1"/>
    <col min="2" max="2" width="34.140625" style="73" hidden="1" customWidth="1"/>
    <col min="3" max="6" width="9.140625" style="73" customWidth="1"/>
    <col min="7" max="16384" width="9.140625" style="73"/>
  </cols>
  <sheetData>
    <row r="1" spans="1:2" x14ac:dyDescent="0.2">
      <c r="A1" s="72" t="s">
        <v>42</v>
      </c>
      <c r="B1" s="72" t="s">
        <v>43</v>
      </c>
    </row>
    <row r="2" spans="1:2" x14ac:dyDescent="0.2">
      <c r="A2" s="72" t="s">
        <v>26</v>
      </c>
      <c r="B2" s="72" t="s">
        <v>27</v>
      </c>
    </row>
    <row r="3" spans="1:2" x14ac:dyDescent="0.2">
      <c r="A3" s="73" t="s">
        <v>11</v>
      </c>
      <c r="B3" s="74" t="s">
        <v>12</v>
      </c>
    </row>
    <row r="4" spans="1:2" x14ac:dyDescent="0.2">
      <c r="A4" s="73" t="s">
        <v>19</v>
      </c>
      <c r="B4" s="74" t="s">
        <v>20</v>
      </c>
    </row>
    <row r="5" spans="1:2" x14ac:dyDescent="0.2">
      <c r="A5" s="73" t="s">
        <v>13</v>
      </c>
      <c r="B5" s="74" t="s">
        <v>14</v>
      </c>
    </row>
    <row r="6" spans="1:2" x14ac:dyDescent="0.2">
      <c r="A6" s="73" t="s">
        <v>21</v>
      </c>
      <c r="B6" s="74" t="s">
        <v>215</v>
      </c>
    </row>
    <row r="7" spans="1:2" x14ac:dyDescent="0.2">
      <c r="A7" s="73" t="s">
        <v>15</v>
      </c>
      <c r="B7" s="74" t="s">
        <v>216</v>
      </c>
    </row>
    <row r="8" spans="1:2" x14ac:dyDescent="0.2">
      <c r="A8" s="75" t="s">
        <v>44</v>
      </c>
      <c r="B8" s="75" t="s">
        <v>45</v>
      </c>
    </row>
    <row r="9" spans="1:2" x14ac:dyDescent="0.2">
      <c r="A9" s="75" t="s">
        <v>46</v>
      </c>
      <c r="B9" s="75" t="s">
        <v>47</v>
      </c>
    </row>
    <row r="10" spans="1:2" x14ac:dyDescent="0.2">
      <c r="A10" s="75" t="s">
        <v>48</v>
      </c>
      <c r="B10" s="75" t="s">
        <v>49</v>
      </c>
    </row>
    <row r="11" spans="1:2" x14ac:dyDescent="0.2">
      <c r="A11" s="75" t="s">
        <v>50</v>
      </c>
      <c r="B11" s="75" t="s">
        <v>51</v>
      </c>
    </row>
    <row r="12" spans="1:2" x14ac:dyDescent="0.2">
      <c r="A12" s="75" t="s">
        <v>52</v>
      </c>
      <c r="B12" s="75" t="s">
        <v>193</v>
      </c>
    </row>
    <row r="13" spans="1:2" x14ac:dyDescent="0.2">
      <c r="A13" s="75" t="s">
        <v>17</v>
      </c>
      <c r="B13" s="75" t="s">
        <v>18</v>
      </c>
    </row>
    <row r="14" spans="1:2" x14ac:dyDescent="0.2">
      <c r="A14" s="73" t="s">
        <v>147</v>
      </c>
      <c r="B14" s="74" t="s">
        <v>217</v>
      </c>
    </row>
    <row r="15" spans="1:2" x14ac:dyDescent="0.2">
      <c r="A15" s="76" t="s">
        <v>167</v>
      </c>
      <c r="B15" s="76" t="s">
        <v>168</v>
      </c>
    </row>
    <row r="16" spans="1:2" x14ac:dyDescent="0.2">
      <c r="A16" s="76" t="s">
        <v>169</v>
      </c>
      <c r="B16" s="76" t="s">
        <v>170</v>
      </c>
    </row>
    <row r="17" spans="1:2" x14ac:dyDescent="0.2">
      <c r="A17" s="76" t="s">
        <v>171</v>
      </c>
      <c r="B17" s="76" t="s">
        <v>172</v>
      </c>
    </row>
    <row r="18" spans="1:2" x14ac:dyDescent="0.2">
      <c r="A18" s="76" t="s">
        <v>173</v>
      </c>
      <c r="B18" s="76" t="s">
        <v>174</v>
      </c>
    </row>
    <row r="19" spans="1:2" x14ac:dyDescent="0.2">
      <c r="A19" s="76" t="s">
        <v>175</v>
      </c>
      <c r="B19" s="76" t="s">
        <v>176</v>
      </c>
    </row>
    <row r="20" spans="1:2" x14ac:dyDescent="0.2">
      <c r="A20" s="76" t="s">
        <v>177</v>
      </c>
      <c r="B20" s="76" t="s">
        <v>178</v>
      </c>
    </row>
    <row r="21" spans="1:2" x14ac:dyDescent="0.2">
      <c r="A21" s="76" t="s">
        <v>179</v>
      </c>
      <c r="B21" s="76" t="s">
        <v>180</v>
      </c>
    </row>
    <row r="22" spans="1:2" x14ac:dyDescent="0.2">
      <c r="A22" s="76" t="s">
        <v>181</v>
      </c>
      <c r="B22" s="76" t="s">
        <v>182</v>
      </c>
    </row>
    <row r="23" spans="1:2" x14ac:dyDescent="0.2">
      <c r="A23" s="76" t="s">
        <v>183</v>
      </c>
      <c r="B23" s="76" t="s">
        <v>184</v>
      </c>
    </row>
    <row r="24" spans="1:2" x14ac:dyDescent="0.2">
      <c r="A24" s="76" t="s">
        <v>218</v>
      </c>
      <c r="B24" s="76" t="s">
        <v>219</v>
      </c>
    </row>
  </sheetData>
  <sheetProtection algorithmName="SHA-512" hashValue="o8GV9WVAbDXs1tEYV7ck1GU+zCPNiEbjt4l13dVG0sWhKGXwjkJbh5XlaTrnE/bguY7eP5V1wZslhmShvDDV7Q==" saltValue="LXr/QTDSmhEYShhlYSu6rg==" spinCount="100000" sheet="1" objects="1" scenarios="1" selectLockedCells="1" selectUnlockedCells="1"/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B215"/>
  <sheetViews>
    <sheetView workbookViewId="0">
      <selection activeCell="M10" sqref="M10"/>
    </sheetView>
  </sheetViews>
  <sheetFormatPr defaultColWidth="9.140625" defaultRowHeight="15" x14ac:dyDescent="0.25"/>
  <cols>
    <col min="1" max="1" width="4" style="7" customWidth="1"/>
    <col min="2" max="2" width="26.7109375" style="7" customWidth="1"/>
    <col min="3" max="3" width="17.7109375" style="7" hidden="1" customWidth="1"/>
    <col min="4" max="4" width="10.7109375" style="7" customWidth="1"/>
    <col min="5" max="5" width="16.7109375" style="7" customWidth="1"/>
    <col min="6" max="6" width="16.7109375" style="7" hidden="1" customWidth="1"/>
    <col min="7" max="8" width="19" style="7" customWidth="1"/>
    <col min="9" max="9" width="19" style="7" hidden="1" customWidth="1"/>
    <col min="10" max="10" width="9.140625" style="7"/>
    <col min="11" max="11" width="8.7109375" style="7" customWidth="1"/>
    <col min="12" max="12" width="6.28515625" style="7" customWidth="1"/>
    <col min="13" max="13" width="17.42578125" style="7" customWidth="1"/>
    <col min="14" max="14" width="17.42578125" style="9" customWidth="1"/>
    <col min="15" max="15" width="16.42578125" style="7" customWidth="1"/>
    <col min="16" max="20" width="0" style="7" hidden="1" customWidth="1"/>
    <col min="21" max="21" width="11.140625" style="7" hidden="1" customWidth="1"/>
    <col min="22" max="27" width="0" style="7" hidden="1" customWidth="1"/>
    <col min="28" max="28" width="18.7109375" style="7" hidden="1" customWidth="1"/>
    <col min="29" max="16384" width="9.140625" style="7"/>
  </cols>
  <sheetData>
    <row r="1" spans="1:28" x14ac:dyDescent="0.25">
      <c r="C1" s="35"/>
    </row>
    <row r="2" spans="1:28" s="11" customFormat="1" ht="22.5" x14ac:dyDescent="0.2">
      <c r="A2" s="18" t="s">
        <v>138</v>
      </c>
      <c r="B2" s="18" t="s">
        <v>10</v>
      </c>
      <c r="C2" s="18" t="s">
        <v>16</v>
      </c>
      <c r="D2" s="18" t="s">
        <v>10</v>
      </c>
      <c r="E2" s="1" t="s">
        <v>22</v>
      </c>
      <c r="F2" s="1" t="s">
        <v>201</v>
      </c>
      <c r="G2" s="1" t="s">
        <v>1</v>
      </c>
      <c r="H2" s="1" t="s">
        <v>69</v>
      </c>
      <c r="I2" s="1" t="s">
        <v>195</v>
      </c>
      <c r="J2" s="1" t="s">
        <v>135</v>
      </c>
      <c r="K2" s="1" t="s">
        <v>2</v>
      </c>
      <c r="L2" s="1" t="s">
        <v>23</v>
      </c>
      <c r="M2" s="1" t="s">
        <v>24</v>
      </c>
      <c r="N2" s="1" t="s">
        <v>85</v>
      </c>
      <c r="O2" s="1" t="s">
        <v>25</v>
      </c>
      <c r="AB2" s="69">
        <f>O19</f>
        <v>0</v>
      </c>
    </row>
    <row r="3" spans="1:28" s="11" customFormat="1" ht="11.25" x14ac:dyDescent="0.2">
      <c r="A3" s="6">
        <v>1</v>
      </c>
      <c r="B3" s="6" t="s">
        <v>43</v>
      </c>
      <c r="C3" s="6" t="s">
        <v>42</v>
      </c>
      <c r="D3" s="6" t="s">
        <v>54</v>
      </c>
      <c r="E3" s="2" t="s">
        <v>63</v>
      </c>
      <c r="F3" s="2" t="s">
        <v>203</v>
      </c>
      <c r="G3" s="65" t="s">
        <v>61</v>
      </c>
      <c r="H3" s="65" t="s">
        <v>71</v>
      </c>
      <c r="I3" s="65" t="s">
        <v>196</v>
      </c>
      <c r="J3" s="29" t="s">
        <v>158</v>
      </c>
      <c r="K3" s="29" t="s">
        <v>5</v>
      </c>
      <c r="L3" s="29">
        <v>1</v>
      </c>
      <c r="M3" s="27"/>
      <c r="N3" s="86" t="s">
        <v>190</v>
      </c>
      <c r="O3" s="27">
        <f>L3*M3</f>
        <v>0</v>
      </c>
    </row>
    <row r="4" spans="1:28" s="11" customFormat="1" ht="11.25" x14ac:dyDescent="0.2">
      <c r="A4" s="6">
        <v>2</v>
      </c>
      <c r="B4" s="6" t="s">
        <v>43</v>
      </c>
      <c r="C4" s="6" t="s">
        <v>42</v>
      </c>
      <c r="D4" s="6" t="s">
        <v>54</v>
      </c>
      <c r="E4" s="2" t="s">
        <v>63</v>
      </c>
      <c r="F4" s="2" t="s">
        <v>203</v>
      </c>
      <c r="G4" s="65" t="s">
        <v>62</v>
      </c>
      <c r="H4" s="65" t="s">
        <v>71</v>
      </c>
      <c r="I4" s="65" t="s">
        <v>196</v>
      </c>
      <c r="J4" s="29" t="s">
        <v>158</v>
      </c>
      <c r="K4" s="29" t="s">
        <v>5</v>
      </c>
      <c r="L4" s="29">
        <v>1</v>
      </c>
      <c r="M4" s="27"/>
      <c r="N4" s="86" t="s">
        <v>190</v>
      </c>
      <c r="O4" s="27">
        <f t="shared" ref="O4:O18" si="0">L4*M4</f>
        <v>0</v>
      </c>
    </row>
    <row r="5" spans="1:28" s="11" customFormat="1" ht="11.25" x14ac:dyDescent="0.2">
      <c r="A5" s="6">
        <v>3</v>
      </c>
      <c r="B5" s="6" t="s">
        <v>43</v>
      </c>
      <c r="C5" s="6" t="s">
        <v>42</v>
      </c>
      <c r="D5" s="6" t="s">
        <v>53</v>
      </c>
      <c r="E5" s="2" t="s">
        <v>63</v>
      </c>
      <c r="F5" s="2" t="s">
        <v>203</v>
      </c>
      <c r="G5" s="65" t="s">
        <v>65</v>
      </c>
      <c r="H5" s="65" t="s">
        <v>73</v>
      </c>
      <c r="I5" s="65" t="s">
        <v>196</v>
      </c>
      <c r="J5" s="29" t="s">
        <v>158</v>
      </c>
      <c r="K5" s="29" t="s">
        <v>5</v>
      </c>
      <c r="L5" s="29">
        <v>1</v>
      </c>
      <c r="M5" s="27"/>
      <c r="N5" s="86" t="s">
        <v>190</v>
      </c>
      <c r="O5" s="27">
        <f t="shared" si="0"/>
        <v>0</v>
      </c>
    </row>
    <row r="6" spans="1:28" s="11" customFormat="1" ht="11.25" x14ac:dyDescent="0.2">
      <c r="A6" s="6">
        <v>4</v>
      </c>
      <c r="B6" s="6" t="s">
        <v>43</v>
      </c>
      <c r="C6" s="6" t="s">
        <v>42</v>
      </c>
      <c r="D6" s="6" t="s">
        <v>53</v>
      </c>
      <c r="E6" s="2" t="s">
        <v>63</v>
      </c>
      <c r="F6" s="2" t="s">
        <v>203</v>
      </c>
      <c r="G6" s="65" t="s">
        <v>66</v>
      </c>
      <c r="H6" s="65" t="s">
        <v>73</v>
      </c>
      <c r="I6" s="65" t="s">
        <v>196</v>
      </c>
      <c r="J6" s="29" t="s">
        <v>158</v>
      </c>
      <c r="K6" s="29" t="s">
        <v>5</v>
      </c>
      <c r="L6" s="29">
        <v>1</v>
      </c>
      <c r="M6" s="27"/>
      <c r="N6" s="86" t="s">
        <v>190</v>
      </c>
      <c r="O6" s="27">
        <f t="shared" si="0"/>
        <v>0</v>
      </c>
    </row>
    <row r="7" spans="1:28" s="11" customFormat="1" ht="11.25" x14ac:dyDescent="0.2">
      <c r="A7" s="6">
        <v>5</v>
      </c>
      <c r="B7" s="6" t="s">
        <v>43</v>
      </c>
      <c r="C7" s="6" t="s">
        <v>42</v>
      </c>
      <c r="D7" s="6" t="s">
        <v>53</v>
      </c>
      <c r="E7" s="2" t="s">
        <v>63</v>
      </c>
      <c r="F7" s="2" t="s">
        <v>203</v>
      </c>
      <c r="G7" s="65" t="s">
        <v>70</v>
      </c>
      <c r="H7" s="65" t="s">
        <v>71</v>
      </c>
      <c r="I7" s="65" t="s">
        <v>196</v>
      </c>
      <c r="J7" s="29" t="s">
        <v>158</v>
      </c>
      <c r="K7" s="29" t="s">
        <v>5</v>
      </c>
      <c r="L7" s="29">
        <v>1</v>
      </c>
      <c r="M7" s="27"/>
      <c r="N7" s="86" t="s">
        <v>190</v>
      </c>
      <c r="O7" s="27">
        <f t="shared" si="0"/>
        <v>0</v>
      </c>
    </row>
    <row r="8" spans="1:28" s="11" customFormat="1" ht="11.25" x14ac:dyDescent="0.2">
      <c r="A8" s="6">
        <v>6</v>
      </c>
      <c r="B8" s="6" t="s">
        <v>43</v>
      </c>
      <c r="C8" s="6" t="s">
        <v>42</v>
      </c>
      <c r="D8" s="6" t="s">
        <v>53</v>
      </c>
      <c r="E8" s="2" t="s">
        <v>63</v>
      </c>
      <c r="F8" s="2" t="s">
        <v>203</v>
      </c>
      <c r="G8" s="65" t="s">
        <v>72</v>
      </c>
      <c r="H8" s="65" t="s">
        <v>73</v>
      </c>
      <c r="I8" s="65" t="s">
        <v>196</v>
      </c>
      <c r="J8" s="29" t="s">
        <v>158</v>
      </c>
      <c r="K8" s="29" t="s">
        <v>5</v>
      </c>
      <c r="L8" s="29">
        <v>1</v>
      </c>
      <c r="M8" s="27"/>
      <c r="N8" s="86" t="s">
        <v>191</v>
      </c>
      <c r="O8" s="27">
        <f t="shared" si="0"/>
        <v>0</v>
      </c>
    </row>
    <row r="9" spans="1:28" s="11" customFormat="1" ht="11.25" x14ac:dyDescent="0.2">
      <c r="A9" s="6">
        <v>7</v>
      </c>
      <c r="B9" s="6" t="s">
        <v>43</v>
      </c>
      <c r="C9" s="6" t="s">
        <v>42</v>
      </c>
      <c r="D9" s="6" t="s">
        <v>53</v>
      </c>
      <c r="E9" s="2" t="s">
        <v>63</v>
      </c>
      <c r="F9" s="2" t="s">
        <v>203</v>
      </c>
      <c r="G9" s="65" t="s">
        <v>74</v>
      </c>
      <c r="H9" s="65" t="s">
        <v>73</v>
      </c>
      <c r="I9" s="65" t="s">
        <v>196</v>
      </c>
      <c r="J9" s="29" t="s">
        <v>158</v>
      </c>
      <c r="K9" s="29" t="s">
        <v>5</v>
      </c>
      <c r="L9" s="29">
        <v>1</v>
      </c>
      <c r="M9" s="27"/>
      <c r="N9" s="86" t="s">
        <v>191</v>
      </c>
      <c r="O9" s="27">
        <f t="shared" si="0"/>
        <v>0</v>
      </c>
    </row>
    <row r="10" spans="1:28" s="11" customFormat="1" ht="11.25" x14ac:dyDescent="0.2">
      <c r="A10" s="6">
        <v>8</v>
      </c>
      <c r="B10" s="6" t="s">
        <v>43</v>
      </c>
      <c r="C10" s="6" t="s">
        <v>42</v>
      </c>
      <c r="D10" s="6" t="s">
        <v>53</v>
      </c>
      <c r="E10" s="2" t="s">
        <v>63</v>
      </c>
      <c r="F10" s="2" t="s">
        <v>203</v>
      </c>
      <c r="G10" s="65" t="s">
        <v>75</v>
      </c>
      <c r="H10" s="65" t="s">
        <v>71</v>
      </c>
      <c r="I10" s="65" t="s">
        <v>196</v>
      </c>
      <c r="J10" s="29" t="s">
        <v>158</v>
      </c>
      <c r="K10" s="29" t="s">
        <v>5</v>
      </c>
      <c r="L10" s="29">
        <v>1</v>
      </c>
      <c r="M10" s="27"/>
      <c r="N10" s="86" t="s">
        <v>190</v>
      </c>
      <c r="O10" s="27">
        <f t="shared" si="0"/>
        <v>0</v>
      </c>
    </row>
    <row r="11" spans="1:28" s="11" customFormat="1" ht="11.25" x14ac:dyDescent="0.2">
      <c r="A11" s="6">
        <v>9</v>
      </c>
      <c r="B11" s="6" t="s">
        <v>43</v>
      </c>
      <c r="C11" s="6" t="s">
        <v>42</v>
      </c>
      <c r="D11" s="6" t="s">
        <v>53</v>
      </c>
      <c r="E11" s="2" t="s">
        <v>63</v>
      </c>
      <c r="F11" s="2" t="s">
        <v>203</v>
      </c>
      <c r="G11" s="65" t="s">
        <v>76</v>
      </c>
      <c r="H11" s="65" t="s">
        <v>73</v>
      </c>
      <c r="I11" s="65" t="s">
        <v>196</v>
      </c>
      <c r="J11" s="29" t="s">
        <v>158</v>
      </c>
      <c r="K11" s="29" t="s">
        <v>5</v>
      </c>
      <c r="L11" s="29">
        <v>1</v>
      </c>
      <c r="M11" s="27"/>
      <c r="N11" s="86" t="s">
        <v>191</v>
      </c>
      <c r="O11" s="27">
        <f t="shared" si="0"/>
        <v>0</v>
      </c>
    </row>
    <row r="12" spans="1:28" s="11" customFormat="1" ht="11.25" x14ac:dyDescent="0.2">
      <c r="A12" s="6">
        <v>10</v>
      </c>
      <c r="B12" s="6" t="s">
        <v>43</v>
      </c>
      <c r="C12" s="6" t="s">
        <v>42</v>
      </c>
      <c r="D12" s="6" t="s">
        <v>54</v>
      </c>
      <c r="E12" s="2" t="s">
        <v>63</v>
      </c>
      <c r="F12" s="2" t="s">
        <v>203</v>
      </c>
      <c r="G12" s="65" t="s">
        <v>77</v>
      </c>
      <c r="H12" s="65" t="s">
        <v>78</v>
      </c>
      <c r="I12" s="65" t="s">
        <v>196</v>
      </c>
      <c r="J12" s="29" t="s">
        <v>158</v>
      </c>
      <c r="K12" s="29" t="s">
        <v>5</v>
      </c>
      <c r="L12" s="29">
        <v>1</v>
      </c>
      <c r="M12" s="27"/>
      <c r="N12" s="86" t="s">
        <v>190</v>
      </c>
      <c r="O12" s="27">
        <f t="shared" si="0"/>
        <v>0</v>
      </c>
    </row>
    <row r="13" spans="1:28" s="11" customFormat="1" ht="11.25" x14ac:dyDescent="0.2">
      <c r="A13" s="6">
        <v>11</v>
      </c>
      <c r="B13" s="6" t="s">
        <v>43</v>
      </c>
      <c r="C13" s="6" t="s">
        <v>42</v>
      </c>
      <c r="D13" s="6" t="s">
        <v>54</v>
      </c>
      <c r="E13" s="2" t="s">
        <v>63</v>
      </c>
      <c r="F13" s="2" t="s">
        <v>203</v>
      </c>
      <c r="G13" s="65" t="s">
        <v>79</v>
      </c>
      <c r="H13" s="65" t="s">
        <v>78</v>
      </c>
      <c r="I13" s="65" t="s">
        <v>196</v>
      </c>
      <c r="J13" s="29" t="s">
        <v>158</v>
      </c>
      <c r="K13" s="29" t="s">
        <v>5</v>
      </c>
      <c r="L13" s="29">
        <v>1</v>
      </c>
      <c r="M13" s="27"/>
      <c r="N13" s="86" t="s">
        <v>190</v>
      </c>
      <c r="O13" s="27">
        <f t="shared" si="0"/>
        <v>0</v>
      </c>
    </row>
    <row r="14" spans="1:28" s="11" customFormat="1" ht="11.25" x14ac:dyDescent="0.2">
      <c r="A14" s="6">
        <v>12</v>
      </c>
      <c r="B14" s="6" t="s">
        <v>43</v>
      </c>
      <c r="C14" s="6" t="s">
        <v>42</v>
      </c>
      <c r="D14" s="6" t="s">
        <v>54</v>
      </c>
      <c r="E14" s="2" t="s">
        <v>63</v>
      </c>
      <c r="F14" s="2" t="s">
        <v>203</v>
      </c>
      <c r="G14" s="65" t="s">
        <v>80</v>
      </c>
      <c r="H14" s="65" t="s">
        <v>73</v>
      </c>
      <c r="I14" s="65" t="s">
        <v>196</v>
      </c>
      <c r="J14" s="29" t="s">
        <v>158</v>
      </c>
      <c r="K14" s="29" t="s">
        <v>5</v>
      </c>
      <c r="L14" s="29">
        <v>1</v>
      </c>
      <c r="M14" s="27"/>
      <c r="N14" s="86" t="s">
        <v>191</v>
      </c>
      <c r="O14" s="27">
        <f t="shared" si="0"/>
        <v>0</v>
      </c>
    </row>
    <row r="15" spans="1:28" s="11" customFormat="1" ht="11.25" x14ac:dyDescent="0.2">
      <c r="A15" s="6">
        <v>13</v>
      </c>
      <c r="B15" s="6" t="s">
        <v>43</v>
      </c>
      <c r="C15" s="6" t="s">
        <v>42</v>
      </c>
      <c r="D15" s="6" t="s">
        <v>54</v>
      </c>
      <c r="E15" s="2" t="s">
        <v>63</v>
      </c>
      <c r="F15" s="2" t="s">
        <v>203</v>
      </c>
      <c r="G15" s="65" t="s">
        <v>81</v>
      </c>
      <c r="H15" s="65" t="s">
        <v>73</v>
      </c>
      <c r="I15" s="65" t="s">
        <v>196</v>
      </c>
      <c r="J15" s="29" t="s">
        <v>158</v>
      </c>
      <c r="K15" s="29" t="s">
        <v>5</v>
      </c>
      <c r="L15" s="29">
        <v>1</v>
      </c>
      <c r="M15" s="27"/>
      <c r="N15" s="86" t="s">
        <v>191</v>
      </c>
      <c r="O15" s="27">
        <f t="shared" si="0"/>
        <v>0</v>
      </c>
    </row>
    <row r="16" spans="1:28" s="11" customFormat="1" ht="11.25" x14ac:dyDescent="0.2">
      <c r="A16" s="6">
        <v>14</v>
      </c>
      <c r="B16" s="6" t="s">
        <v>43</v>
      </c>
      <c r="C16" s="6" t="s">
        <v>42</v>
      </c>
      <c r="D16" s="6" t="s">
        <v>54</v>
      </c>
      <c r="E16" s="2" t="s">
        <v>63</v>
      </c>
      <c r="F16" s="2" t="s">
        <v>203</v>
      </c>
      <c r="G16" s="65" t="s">
        <v>82</v>
      </c>
      <c r="H16" s="65" t="s">
        <v>73</v>
      </c>
      <c r="I16" s="65" t="s">
        <v>196</v>
      </c>
      <c r="J16" s="29" t="s">
        <v>158</v>
      </c>
      <c r="K16" s="29" t="s">
        <v>5</v>
      </c>
      <c r="L16" s="29">
        <v>1</v>
      </c>
      <c r="M16" s="27"/>
      <c r="N16" s="86" t="s">
        <v>191</v>
      </c>
      <c r="O16" s="27">
        <f t="shared" si="0"/>
        <v>0</v>
      </c>
    </row>
    <row r="17" spans="1:15" s="11" customFormat="1" ht="11.25" x14ac:dyDescent="0.2">
      <c r="A17" s="6">
        <v>15</v>
      </c>
      <c r="B17" s="6" t="s">
        <v>43</v>
      </c>
      <c r="C17" s="6" t="s">
        <v>42</v>
      </c>
      <c r="D17" s="6" t="s">
        <v>54</v>
      </c>
      <c r="E17" s="2" t="s">
        <v>63</v>
      </c>
      <c r="F17" s="2" t="s">
        <v>203</v>
      </c>
      <c r="G17" s="65" t="s">
        <v>83</v>
      </c>
      <c r="H17" s="65" t="s">
        <v>73</v>
      </c>
      <c r="I17" s="65" t="s">
        <v>196</v>
      </c>
      <c r="J17" s="29" t="s">
        <v>158</v>
      </c>
      <c r="K17" s="29" t="s">
        <v>5</v>
      </c>
      <c r="L17" s="29">
        <v>1</v>
      </c>
      <c r="M17" s="27"/>
      <c r="N17" s="86" t="s">
        <v>191</v>
      </c>
      <c r="O17" s="27">
        <f t="shared" si="0"/>
        <v>0</v>
      </c>
    </row>
    <row r="18" spans="1:15" s="11" customFormat="1" ht="11.25" x14ac:dyDescent="0.2">
      <c r="A18" s="6">
        <v>16</v>
      </c>
      <c r="B18" s="6" t="s">
        <v>43</v>
      </c>
      <c r="C18" s="6" t="s">
        <v>42</v>
      </c>
      <c r="D18" s="6" t="s">
        <v>54</v>
      </c>
      <c r="E18" s="2" t="s">
        <v>63</v>
      </c>
      <c r="F18" s="2" t="s">
        <v>203</v>
      </c>
      <c r="G18" s="65" t="s">
        <v>84</v>
      </c>
      <c r="H18" s="65" t="s">
        <v>73</v>
      </c>
      <c r="I18" s="65" t="s">
        <v>196</v>
      </c>
      <c r="J18" s="29" t="s">
        <v>158</v>
      </c>
      <c r="K18" s="29" t="s">
        <v>5</v>
      </c>
      <c r="L18" s="29">
        <v>1</v>
      </c>
      <c r="M18" s="27"/>
      <c r="N18" s="86" t="s">
        <v>191</v>
      </c>
      <c r="O18" s="27">
        <f t="shared" si="0"/>
        <v>0</v>
      </c>
    </row>
    <row r="19" spans="1:15" x14ac:dyDescent="0.25">
      <c r="E19" s="19"/>
      <c r="F19" s="19"/>
      <c r="G19" s="20"/>
      <c r="H19" s="20"/>
      <c r="I19" s="20"/>
      <c r="J19" s="16"/>
      <c r="K19" s="16"/>
      <c r="L19" s="16"/>
      <c r="M19" s="11" t="s">
        <v>6</v>
      </c>
      <c r="N19" s="38"/>
      <c r="O19" s="21">
        <f>SUM(O3:O18)</f>
        <v>0</v>
      </c>
    </row>
    <row r="20" spans="1:15" x14ac:dyDescent="0.25">
      <c r="A20" s="34"/>
      <c r="B20" s="34"/>
      <c r="C20" s="34"/>
      <c r="D20" s="34"/>
    </row>
    <row r="21" spans="1:15" x14ac:dyDescent="0.25">
      <c r="D21" s="12"/>
      <c r="E21" s="59" t="s">
        <v>7</v>
      </c>
      <c r="F21" s="66"/>
      <c r="H21" s="59"/>
      <c r="I21" s="61"/>
    </row>
    <row r="22" spans="1:15" x14ac:dyDescent="0.25">
      <c r="D22" s="13"/>
      <c r="E22" s="13" t="s">
        <v>8</v>
      </c>
      <c r="F22" s="13"/>
      <c r="H22" s="58"/>
      <c r="I22" s="62"/>
    </row>
    <row r="24" spans="1:15" x14ac:dyDescent="0.25">
      <c r="G24" s="10"/>
      <c r="H24" s="10"/>
      <c r="I24" s="10"/>
    </row>
    <row r="25" spans="1:15" hidden="1" x14ac:dyDescent="0.25">
      <c r="G25" s="10"/>
      <c r="H25" s="10"/>
      <c r="I25" s="10"/>
    </row>
    <row r="26" spans="1:15" hidden="1" x14ac:dyDescent="0.25">
      <c r="G26" s="10"/>
      <c r="H26" s="10"/>
      <c r="I26" s="10"/>
    </row>
    <row r="27" spans="1:15" hidden="1" x14ac:dyDescent="0.25">
      <c r="G27" s="10"/>
      <c r="H27" s="10"/>
      <c r="I27" s="10"/>
    </row>
    <row r="28" spans="1:15" hidden="1" x14ac:dyDescent="0.25">
      <c r="G28" s="10"/>
      <c r="H28" s="10"/>
      <c r="I28" s="10"/>
    </row>
    <row r="29" spans="1:15" hidden="1" x14ac:dyDescent="0.25">
      <c r="G29" s="10"/>
      <c r="H29" s="10"/>
      <c r="I29" s="10"/>
    </row>
    <row r="30" spans="1:15" hidden="1" x14ac:dyDescent="0.25"/>
    <row r="31" spans="1:15" hidden="1" x14ac:dyDescent="0.25">
      <c r="E31" s="46"/>
      <c r="F31" s="46"/>
      <c r="G31" s="46"/>
      <c r="H31" s="46"/>
      <c r="I31" s="46"/>
    </row>
    <row r="32" spans="1:15" hidden="1" x14ac:dyDescent="0.25">
      <c r="E32" s="46"/>
      <c r="F32" s="46"/>
      <c r="G32" s="46"/>
      <c r="H32" s="46"/>
      <c r="I32" s="46"/>
    </row>
    <row r="33" spans="5:9" hidden="1" x14ac:dyDescent="0.25">
      <c r="E33" s="46"/>
      <c r="F33" s="46"/>
      <c r="G33" s="46"/>
      <c r="H33" s="46"/>
      <c r="I33" s="46"/>
    </row>
    <row r="34" spans="5:9" hidden="1" x14ac:dyDescent="0.25">
      <c r="E34" s="46"/>
      <c r="F34" s="46"/>
      <c r="G34" s="46"/>
      <c r="H34" s="46"/>
      <c r="I34" s="46"/>
    </row>
    <row r="35" spans="5:9" hidden="1" x14ac:dyDescent="0.25">
      <c r="E35" s="46"/>
      <c r="F35" s="46"/>
      <c r="G35" s="46"/>
      <c r="H35" s="46"/>
      <c r="I35" s="46"/>
    </row>
    <row r="36" spans="5:9" hidden="1" x14ac:dyDescent="0.25">
      <c r="E36" s="46"/>
      <c r="F36" s="46"/>
      <c r="G36" s="46"/>
      <c r="H36" s="46"/>
      <c r="I36" s="46"/>
    </row>
    <row r="37" spans="5:9" hidden="1" x14ac:dyDescent="0.25"/>
    <row r="38" spans="5:9" hidden="1" x14ac:dyDescent="0.25"/>
    <row r="39" spans="5:9" hidden="1" x14ac:dyDescent="0.25"/>
    <row r="40" spans="5:9" hidden="1" x14ac:dyDescent="0.25"/>
    <row r="41" spans="5:9" hidden="1" x14ac:dyDescent="0.25"/>
    <row r="42" spans="5:9" hidden="1" x14ac:dyDescent="0.25"/>
    <row r="43" spans="5:9" hidden="1" x14ac:dyDescent="0.25"/>
    <row r="44" spans="5:9" hidden="1" x14ac:dyDescent="0.25"/>
    <row r="45" spans="5:9" hidden="1" x14ac:dyDescent="0.25"/>
    <row r="46" spans="5:9" hidden="1" x14ac:dyDescent="0.25"/>
    <row r="47" spans="5:9" hidden="1" x14ac:dyDescent="0.25"/>
    <row r="48" spans="5:9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spans="1:3" ht="17.25" hidden="1" customHeight="1" x14ac:dyDescent="0.25"/>
    <row r="194" spans="1:3" ht="17.25" hidden="1" customHeight="1" x14ac:dyDescent="0.25"/>
    <row r="195" spans="1:3" ht="17.25" hidden="1" customHeight="1" x14ac:dyDescent="0.25"/>
    <row r="196" spans="1:3" ht="17.25" hidden="1" customHeight="1" x14ac:dyDescent="0.25"/>
    <row r="197" spans="1:3" ht="15.75" hidden="1" customHeight="1" x14ac:dyDescent="0.25"/>
    <row r="198" spans="1:3" hidden="1" x14ac:dyDescent="0.25"/>
    <row r="199" spans="1:3" hidden="1" x14ac:dyDescent="0.25">
      <c r="A199" s="47" t="s">
        <v>164</v>
      </c>
      <c r="B199" s="47" t="s">
        <v>165</v>
      </c>
      <c r="C199" s="47" t="s">
        <v>166</v>
      </c>
    </row>
    <row r="200" spans="1:3" hidden="1" x14ac:dyDescent="0.25">
      <c r="A200" s="48" t="str">
        <f>IFERROR(VLOOKUP(B200,#REF!,2,0),"")</f>
        <v/>
      </c>
      <c r="B200" s="48" t="s">
        <v>42</v>
      </c>
      <c r="C200" s="49">
        <f>SUMIF($C$3:$C$18,B200,$O$3:$O$18)</f>
        <v>0</v>
      </c>
    </row>
    <row r="201" spans="1:3" hidden="1" x14ac:dyDescent="0.25">
      <c r="A201" s="48" t="str">
        <f>IFERROR(VLOOKUP(B201,#REF!,2,0),"")</f>
        <v/>
      </c>
      <c r="B201" s="48" t="s">
        <v>26</v>
      </c>
      <c r="C201" s="49">
        <f t="shared" ref="C201:C213" si="1">SUMIF($C$3:$C$18,B201,$O$3:$O$18)</f>
        <v>0</v>
      </c>
    </row>
    <row r="202" spans="1:3" hidden="1" x14ac:dyDescent="0.25">
      <c r="A202" s="48" t="str">
        <f>IFERROR(VLOOKUP(B202,#REF!,2,0),"")</f>
        <v/>
      </c>
      <c r="B202" s="48" t="s">
        <v>11</v>
      </c>
      <c r="C202" s="49">
        <f t="shared" si="1"/>
        <v>0</v>
      </c>
    </row>
    <row r="203" spans="1:3" hidden="1" x14ac:dyDescent="0.25">
      <c r="A203" s="48" t="str">
        <f>IFERROR(VLOOKUP(B203,#REF!,2,0),"")</f>
        <v/>
      </c>
      <c r="B203" s="48" t="s">
        <v>19</v>
      </c>
      <c r="C203" s="49">
        <f t="shared" si="1"/>
        <v>0</v>
      </c>
    </row>
    <row r="204" spans="1:3" hidden="1" x14ac:dyDescent="0.25">
      <c r="A204" s="48" t="str">
        <f>IFERROR(VLOOKUP(B204,#REF!,2,0),"")</f>
        <v/>
      </c>
      <c r="B204" s="48" t="s">
        <v>13</v>
      </c>
      <c r="C204" s="49">
        <f t="shared" si="1"/>
        <v>0</v>
      </c>
    </row>
    <row r="205" spans="1:3" hidden="1" x14ac:dyDescent="0.25">
      <c r="A205" s="48" t="str">
        <f>IFERROR(VLOOKUP(B205,#REF!,2,0),"")</f>
        <v/>
      </c>
      <c r="B205" s="48" t="s">
        <v>21</v>
      </c>
      <c r="C205" s="49">
        <f t="shared" si="1"/>
        <v>0</v>
      </c>
    </row>
    <row r="206" spans="1:3" hidden="1" x14ac:dyDescent="0.25">
      <c r="A206" s="48" t="str">
        <f>IFERROR(VLOOKUP(B206,#REF!,2,0),"")</f>
        <v/>
      </c>
      <c r="B206" s="48" t="s">
        <v>15</v>
      </c>
      <c r="C206" s="49">
        <f t="shared" si="1"/>
        <v>0</v>
      </c>
    </row>
    <row r="207" spans="1:3" hidden="1" x14ac:dyDescent="0.25">
      <c r="A207" s="50" t="str">
        <f>IFERROR(VLOOKUP(B207,#REF!,2,0),"")</f>
        <v/>
      </c>
      <c r="B207" s="50" t="s">
        <v>44</v>
      </c>
      <c r="C207" s="49">
        <f t="shared" si="1"/>
        <v>0</v>
      </c>
    </row>
    <row r="208" spans="1:3" hidden="1" x14ac:dyDescent="0.25">
      <c r="A208" s="50" t="str">
        <f>IFERROR(VLOOKUP(B208,#REF!,2,0),"")</f>
        <v/>
      </c>
      <c r="B208" s="50" t="s">
        <v>46</v>
      </c>
      <c r="C208" s="49">
        <f t="shared" si="1"/>
        <v>0</v>
      </c>
    </row>
    <row r="209" spans="1:3" hidden="1" x14ac:dyDescent="0.25">
      <c r="A209" s="50" t="str">
        <f>IFERROR(VLOOKUP(B209,#REF!,2,0),"")</f>
        <v/>
      </c>
      <c r="B209" s="50" t="s">
        <v>48</v>
      </c>
      <c r="C209" s="49">
        <f t="shared" si="1"/>
        <v>0</v>
      </c>
    </row>
    <row r="210" spans="1:3" hidden="1" x14ac:dyDescent="0.25">
      <c r="A210" s="50" t="str">
        <f>IFERROR(VLOOKUP(B210,#REF!,2,0),"")</f>
        <v/>
      </c>
      <c r="B210" s="50" t="s">
        <v>50</v>
      </c>
      <c r="C210" s="49">
        <f t="shared" si="1"/>
        <v>0</v>
      </c>
    </row>
    <row r="211" spans="1:3" hidden="1" x14ac:dyDescent="0.25">
      <c r="A211" s="50" t="str">
        <f>IFERROR(VLOOKUP(B211,#REF!,2,0),"")</f>
        <v/>
      </c>
      <c r="B211" s="50" t="s">
        <v>52</v>
      </c>
      <c r="C211" s="49">
        <f t="shared" si="1"/>
        <v>0</v>
      </c>
    </row>
    <row r="212" spans="1:3" hidden="1" x14ac:dyDescent="0.25">
      <c r="A212" s="50" t="str">
        <f>IFERROR(VLOOKUP(B212,#REF!,2,0),"")</f>
        <v/>
      </c>
      <c r="B212" s="50" t="s">
        <v>17</v>
      </c>
      <c r="C212" s="49">
        <f t="shared" si="1"/>
        <v>0</v>
      </c>
    </row>
    <row r="213" spans="1:3" hidden="1" x14ac:dyDescent="0.25">
      <c r="A213" s="50" t="str">
        <f>IFERROR(VLOOKUP(B213,#REF!,2,0),"")</f>
        <v/>
      </c>
      <c r="B213" s="50" t="s">
        <v>147</v>
      </c>
      <c r="C213" s="49">
        <f t="shared" si="1"/>
        <v>0</v>
      </c>
    </row>
    <row r="214" spans="1:3" hidden="1" x14ac:dyDescent="0.25">
      <c r="A214" s="30"/>
      <c r="B214" s="30"/>
      <c r="C214" s="51">
        <f>SUM(C200:C213)</f>
        <v>0</v>
      </c>
    </row>
    <row r="215" spans="1:3" hidden="1" x14ac:dyDescent="0.25"/>
  </sheetData>
  <sheetProtection algorithmName="SHA-512" hashValue="zscJlIneupGd8UQzFblqlC/7lh2GABLpHvYjFx7qHesHQYq724VikV9uceSCKRqIvPgWitN7HnA1JAgs45NQoQ==" saltValue="/jjjhMNcKJ99RntvcnXleg==" spinCount="100000" sheet="1" objects="1" scenarios="1"/>
  <pageMargins left="0.7" right="0.7" top="0.75" bottom="0.75" header="0.3" footer="0.3"/>
  <pageSetup paperSize="9" orientation="landscape" r:id="rId1"/>
  <headerFooter>
    <oddHeader>&amp;R&amp;"Calibri"&amp;10&amp;KFF8000 Chronione&amp;1#_x000D_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K215"/>
  <sheetViews>
    <sheetView zoomScale="130" zoomScaleNormal="130" workbookViewId="0">
      <selection activeCell="H3" sqref="H3:H4"/>
    </sheetView>
  </sheetViews>
  <sheetFormatPr defaultColWidth="9.140625" defaultRowHeight="15" x14ac:dyDescent="0.25"/>
  <cols>
    <col min="1" max="1" width="4" style="7" customWidth="1"/>
    <col min="2" max="2" width="26.7109375" style="7" customWidth="1"/>
    <col min="3" max="3" width="18.85546875" style="7" hidden="1" customWidth="1"/>
    <col min="4" max="4" width="67.5703125" style="7" customWidth="1"/>
    <col min="5" max="5" width="12" style="7" customWidth="1"/>
    <col min="6" max="7" width="9.140625" style="7"/>
    <col min="8" max="8" width="20.140625" style="7" customWidth="1"/>
    <col min="9" max="9" width="18.7109375" style="7" bestFit="1" customWidth="1"/>
    <col min="10" max="10" width="19" style="7" customWidth="1"/>
    <col min="11" max="11" width="12.28515625" style="7" hidden="1" customWidth="1"/>
    <col min="12" max="12" width="8.28515625" style="7" customWidth="1"/>
    <col min="13" max="13" width="11.85546875" style="7" bestFit="1" customWidth="1"/>
    <col min="14" max="16384" width="9.140625" style="7"/>
  </cols>
  <sheetData>
    <row r="1" spans="1:11" x14ac:dyDescent="0.25">
      <c r="A1" s="60"/>
      <c r="C1" s="35">
        <f>C214</f>
        <v>0</v>
      </c>
    </row>
    <row r="2" spans="1:11" s="11" customFormat="1" ht="11.25" x14ac:dyDescent="0.2">
      <c r="A2" s="15" t="s">
        <v>138</v>
      </c>
      <c r="B2" s="15" t="s">
        <v>10</v>
      </c>
      <c r="C2" s="15" t="s">
        <v>16</v>
      </c>
      <c r="D2" s="15" t="s">
        <v>137</v>
      </c>
      <c r="E2" s="15" t="s">
        <v>135</v>
      </c>
      <c r="F2" s="15" t="s">
        <v>144</v>
      </c>
      <c r="G2" s="15" t="s">
        <v>136</v>
      </c>
      <c r="H2" s="15" t="s">
        <v>24</v>
      </c>
      <c r="I2" s="15" t="s">
        <v>85</v>
      </c>
      <c r="J2" s="15" t="s">
        <v>139</v>
      </c>
      <c r="K2" s="70">
        <f>J5</f>
        <v>0</v>
      </c>
    </row>
    <row r="3" spans="1:11" s="11" customFormat="1" ht="11.25" x14ac:dyDescent="0.2">
      <c r="A3" s="37" t="s">
        <v>140</v>
      </c>
      <c r="B3" s="37" t="s">
        <v>43</v>
      </c>
      <c r="C3" s="37" t="s">
        <v>42</v>
      </c>
      <c r="D3" s="37" t="s">
        <v>161</v>
      </c>
      <c r="E3" s="71" t="s">
        <v>160</v>
      </c>
      <c r="F3" s="89" t="s">
        <v>141</v>
      </c>
      <c r="G3" s="89">
        <v>25</v>
      </c>
      <c r="H3" s="90"/>
      <c r="I3" s="90" t="s">
        <v>159</v>
      </c>
      <c r="J3" s="90">
        <f>G3*H3</f>
        <v>0</v>
      </c>
    </row>
    <row r="4" spans="1:11" s="11" customFormat="1" ht="11.25" x14ac:dyDescent="0.2">
      <c r="A4" s="37" t="s">
        <v>142</v>
      </c>
      <c r="B4" s="37" t="s">
        <v>43</v>
      </c>
      <c r="C4" s="37" t="s">
        <v>42</v>
      </c>
      <c r="D4" s="37" t="s">
        <v>143</v>
      </c>
      <c r="E4" s="71" t="s">
        <v>160</v>
      </c>
      <c r="F4" s="89" t="s">
        <v>141</v>
      </c>
      <c r="G4" s="89">
        <v>15</v>
      </c>
      <c r="H4" s="90"/>
      <c r="I4" s="90" t="s">
        <v>159</v>
      </c>
      <c r="J4" s="90">
        <f>G4*H4</f>
        <v>0</v>
      </c>
    </row>
    <row r="5" spans="1:11" s="11" customFormat="1" ht="11.25" x14ac:dyDescent="0.2">
      <c r="J5" s="70">
        <f>SUM(J3:J4)</f>
        <v>0</v>
      </c>
    </row>
    <row r="6" spans="1:11" x14ac:dyDescent="0.25">
      <c r="A6" s="34"/>
      <c r="B6" s="34"/>
      <c r="C6" s="34"/>
      <c r="D6" s="34"/>
      <c r="E6" s="34"/>
    </row>
    <row r="7" spans="1:11" x14ac:dyDescent="0.25">
      <c r="D7" s="12"/>
      <c r="E7" s="56" t="s">
        <v>7</v>
      </c>
      <c r="G7" s="56"/>
    </row>
    <row r="8" spans="1:11" x14ac:dyDescent="0.25">
      <c r="D8" s="13"/>
      <c r="E8" s="13" t="s">
        <v>8</v>
      </c>
      <c r="G8" s="45"/>
    </row>
    <row r="9" spans="1:11" x14ac:dyDescent="0.25">
      <c r="C9" s="53"/>
      <c r="D9" s="53"/>
      <c r="E9" s="53"/>
      <c r="F9" s="10"/>
    </row>
    <row r="10" spans="1:11" hidden="1" x14ac:dyDescent="0.25">
      <c r="C10" s="53"/>
      <c r="D10" s="53"/>
      <c r="E10" s="53"/>
      <c r="F10" s="10"/>
    </row>
    <row r="11" spans="1:11" hidden="1" x14ac:dyDescent="0.25">
      <c r="C11" s="53"/>
      <c r="D11" s="54"/>
      <c r="E11" s="54"/>
      <c r="F11" s="10"/>
    </row>
    <row r="12" spans="1:11" hidden="1" x14ac:dyDescent="0.25">
      <c r="C12" s="53"/>
      <c r="D12" s="54"/>
      <c r="E12" s="54"/>
      <c r="F12" s="10"/>
    </row>
    <row r="13" spans="1:11" hidden="1" x14ac:dyDescent="0.25">
      <c r="C13" s="53"/>
      <c r="D13" s="54"/>
      <c r="E13" s="54"/>
      <c r="F13" s="10"/>
    </row>
    <row r="14" spans="1:11" hidden="1" x14ac:dyDescent="0.25">
      <c r="C14" s="53"/>
      <c r="D14" s="54"/>
      <c r="E14" s="54"/>
      <c r="F14" s="10"/>
    </row>
    <row r="15" spans="1:11" hidden="1" x14ac:dyDescent="0.25">
      <c r="C15" s="53"/>
      <c r="D15" s="54"/>
      <c r="E15" s="54"/>
    </row>
    <row r="16" spans="1:11" hidden="1" x14ac:dyDescent="0.25">
      <c r="C16" s="55"/>
      <c r="D16" s="55"/>
      <c r="E16" s="55"/>
      <c r="F16" s="46"/>
    </row>
    <row r="17" spans="3:6" hidden="1" x14ac:dyDescent="0.25">
      <c r="C17" s="55"/>
      <c r="D17" s="55"/>
      <c r="E17" s="55"/>
      <c r="F17" s="46"/>
    </row>
    <row r="18" spans="3:6" hidden="1" x14ac:dyDescent="0.25">
      <c r="C18" s="55"/>
      <c r="D18" s="55"/>
      <c r="E18" s="55"/>
      <c r="F18" s="46"/>
    </row>
    <row r="19" spans="3:6" hidden="1" x14ac:dyDescent="0.25">
      <c r="C19" s="55"/>
      <c r="D19" s="55"/>
      <c r="E19" s="55"/>
      <c r="F19" s="46"/>
    </row>
    <row r="20" spans="3:6" hidden="1" x14ac:dyDescent="0.25">
      <c r="C20" s="55"/>
      <c r="D20" s="55"/>
      <c r="E20" s="55"/>
      <c r="F20" s="46"/>
    </row>
    <row r="21" spans="3:6" hidden="1" x14ac:dyDescent="0.25">
      <c r="C21" s="53"/>
      <c r="D21" s="54"/>
      <c r="E21" s="54"/>
      <c r="F21" s="46"/>
    </row>
    <row r="22" spans="3:6" hidden="1" x14ac:dyDescent="0.25">
      <c r="C22" s="55"/>
      <c r="D22" s="55"/>
      <c r="E22" s="55"/>
    </row>
    <row r="23" spans="3:6" hidden="1" x14ac:dyDescent="0.25"/>
    <row r="24" spans="3:6" hidden="1" x14ac:dyDescent="0.25"/>
    <row r="25" spans="3:6" hidden="1" x14ac:dyDescent="0.25"/>
    <row r="26" spans="3:6" hidden="1" x14ac:dyDescent="0.25"/>
    <row r="27" spans="3:6" hidden="1" x14ac:dyDescent="0.25"/>
    <row r="28" spans="3:6" hidden="1" x14ac:dyDescent="0.25"/>
    <row r="29" spans="3:6" hidden="1" x14ac:dyDescent="0.25"/>
    <row r="30" spans="3:6" hidden="1" x14ac:dyDescent="0.25"/>
    <row r="31" spans="3:6" hidden="1" x14ac:dyDescent="0.25"/>
    <row r="32" spans="3:6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spans="1:3" hidden="1" x14ac:dyDescent="0.25"/>
    <row r="194" spans="1:3" hidden="1" x14ac:dyDescent="0.25"/>
    <row r="195" spans="1:3" hidden="1" x14ac:dyDescent="0.25"/>
    <row r="196" spans="1:3" hidden="1" x14ac:dyDescent="0.25"/>
    <row r="197" spans="1:3" hidden="1" x14ac:dyDescent="0.25"/>
    <row r="198" spans="1:3" hidden="1" x14ac:dyDescent="0.25"/>
    <row r="199" spans="1:3" hidden="1" x14ac:dyDescent="0.25">
      <c r="A199" s="47" t="s">
        <v>164</v>
      </c>
      <c r="B199" s="47" t="s">
        <v>165</v>
      </c>
      <c r="C199" s="47" t="s">
        <v>166</v>
      </c>
    </row>
    <row r="200" spans="1:3" hidden="1" x14ac:dyDescent="0.25">
      <c r="A200" s="42" t="str">
        <f>IFERROR(VLOOKUP(B200,#REF!,2,0),"")</f>
        <v/>
      </c>
      <c r="B200" s="48" t="s">
        <v>42</v>
      </c>
      <c r="C200" s="49">
        <f>SUMIF($C$3:$C$4,B200,$J$3:$J$4)</f>
        <v>0</v>
      </c>
    </row>
    <row r="201" spans="1:3" hidden="1" x14ac:dyDescent="0.25">
      <c r="A201" s="42" t="str">
        <f>IFERROR(VLOOKUP(B201,#REF!,2,0),"")</f>
        <v/>
      </c>
      <c r="B201" s="48" t="s">
        <v>26</v>
      </c>
      <c r="C201" s="49">
        <f t="shared" ref="C201:C213" si="0">SUMIF($C$3:$C$4,B201,$J$3:$J$4)</f>
        <v>0</v>
      </c>
    </row>
    <row r="202" spans="1:3" hidden="1" x14ac:dyDescent="0.25">
      <c r="A202" s="42" t="str">
        <f>IFERROR(VLOOKUP(B202,#REF!,2,0),"")</f>
        <v/>
      </c>
      <c r="B202" s="48" t="s">
        <v>11</v>
      </c>
      <c r="C202" s="49">
        <f t="shared" si="0"/>
        <v>0</v>
      </c>
    </row>
    <row r="203" spans="1:3" hidden="1" x14ac:dyDescent="0.25">
      <c r="A203" s="42" t="str">
        <f>IFERROR(VLOOKUP(B203,#REF!,2,0),"")</f>
        <v/>
      </c>
      <c r="B203" s="48" t="s">
        <v>19</v>
      </c>
      <c r="C203" s="49">
        <f t="shared" si="0"/>
        <v>0</v>
      </c>
    </row>
    <row r="204" spans="1:3" hidden="1" x14ac:dyDescent="0.25">
      <c r="A204" s="42" t="str">
        <f>IFERROR(VLOOKUP(B204,#REF!,2,0),"")</f>
        <v/>
      </c>
      <c r="B204" s="48" t="s">
        <v>13</v>
      </c>
      <c r="C204" s="49">
        <f t="shared" si="0"/>
        <v>0</v>
      </c>
    </row>
    <row r="205" spans="1:3" hidden="1" x14ac:dyDescent="0.25">
      <c r="A205" s="42" t="str">
        <f>IFERROR(VLOOKUP(B205,#REF!,2,0),"")</f>
        <v/>
      </c>
      <c r="B205" s="48" t="s">
        <v>21</v>
      </c>
      <c r="C205" s="49">
        <f t="shared" si="0"/>
        <v>0</v>
      </c>
    </row>
    <row r="206" spans="1:3" hidden="1" x14ac:dyDescent="0.25">
      <c r="A206" s="42" t="str">
        <f>IFERROR(VLOOKUP(B206,#REF!,2,0),"")</f>
        <v/>
      </c>
      <c r="B206" s="48" t="s">
        <v>15</v>
      </c>
      <c r="C206" s="49">
        <f t="shared" si="0"/>
        <v>0</v>
      </c>
    </row>
    <row r="207" spans="1:3" hidden="1" x14ac:dyDescent="0.25">
      <c r="A207" s="42" t="str">
        <f>IFERROR(VLOOKUP(B207,#REF!,2,0),"")</f>
        <v/>
      </c>
      <c r="B207" s="50" t="s">
        <v>44</v>
      </c>
      <c r="C207" s="49">
        <f t="shared" si="0"/>
        <v>0</v>
      </c>
    </row>
    <row r="208" spans="1:3" hidden="1" x14ac:dyDescent="0.25">
      <c r="A208" s="42" t="str">
        <f>IFERROR(VLOOKUP(B208,#REF!,2,0),"")</f>
        <v/>
      </c>
      <c r="B208" s="50" t="s">
        <v>46</v>
      </c>
      <c r="C208" s="49">
        <f t="shared" si="0"/>
        <v>0</v>
      </c>
    </row>
    <row r="209" spans="1:3" hidden="1" x14ac:dyDescent="0.25">
      <c r="A209" s="42" t="str">
        <f>IFERROR(VLOOKUP(B209,#REF!,2,0),"")</f>
        <v/>
      </c>
      <c r="B209" s="50" t="s">
        <v>48</v>
      </c>
      <c r="C209" s="49">
        <f t="shared" si="0"/>
        <v>0</v>
      </c>
    </row>
    <row r="210" spans="1:3" hidden="1" x14ac:dyDescent="0.25">
      <c r="A210" s="42" t="str">
        <f>IFERROR(VLOOKUP(B210,#REF!,2,0),"")</f>
        <v/>
      </c>
      <c r="B210" s="50" t="s">
        <v>50</v>
      </c>
      <c r="C210" s="49">
        <f t="shared" si="0"/>
        <v>0</v>
      </c>
    </row>
    <row r="211" spans="1:3" hidden="1" x14ac:dyDescent="0.25">
      <c r="A211" s="42" t="str">
        <f>IFERROR(VLOOKUP(B211,#REF!,2,0),"")</f>
        <v/>
      </c>
      <c r="B211" s="50" t="s">
        <v>52</v>
      </c>
      <c r="C211" s="49">
        <f t="shared" si="0"/>
        <v>0</v>
      </c>
    </row>
    <row r="212" spans="1:3" hidden="1" x14ac:dyDescent="0.25">
      <c r="A212" s="42" t="str">
        <f>IFERROR(VLOOKUP(B212,#REF!,2,0),"")</f>
        <v/>
      </c>
      <c r="B212" s="50" t="s">
        <v>17</v>
      </c>
      <c r="C212" s="49">
        <f t="shared" si="0"/>
        <v>0</v>
      </c>
    </row>
    <row r="213" spans="1:3" hidden="1" x14ac:dyDescent="0.25">
      <c r="A213" s="42" t="str">
        <f>IFERROR(VLOOKUP(B213,#REF!,2,0),"")</f>
        <v/>
      </c>
      <c r="B213" s="50" t="s">
        <v>147</v>
      </c>
      <c r="C213" s="49">
        <f t="shared" si="0"/>
        <v>0</v>
      </c>
    </row>
    <row r="214" spans="1:3" hidden="1" x14ac:dyDescent="0.25">
      <c r="A214" s="32"/>
      <c r="B214" s="30"/>
      <c r="C214" s="51">
        <f>SUM(C200:C213)</f>
        <v>0</v>
      </c>
    </row>
    <row r="215" spans="1:3" hidden="1" x14ac:dyDescent="0.25"/>
  </sheetData>
  <sheetProtection algorithmName="SHA-512" hashValue="UslThkgFywjzyy2LnAN+qOzoDB9r4OEFQDYUss7YkjVQakGttwxgFUSfZBX7w5xfso/BYsWlLIISEu9Dsk8Tjw==" saltValue="9oxVGpKiKm99k2Aq9XVX1w==" spinCount="100000" sheet="1" objects="1" scenarios="1"/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AE214"/>
  <sheetViews>
    <sheetView workbookViewId="0">
      <selection activeCell="N239" sqref="N239"/>
    </sheetView>
  </sheetViews>
  <sheetFormatPr defaultColWidth="9.140625" defaultRowHeight="15" x14ac:dyDescent="0.25"/>
  <cols>
    <col min="1" max="1" width="4.140625" style="7" customWidth="1"/>
    <col min="2" max="2" width="26.7109375" style="7" customWidth="1"/>
    <col min="3" max="3" width="17.7109375" style="7" hidden="1" customWidth="1"/>
    <col min="4" max="4" width="36.140625" style="7" customWidth="1"/>
    <col min="5" max="6" width="35.7109375" style="7" hidden="1" customWidth="1"/>
    <col min="7" max="9" width="36.140625" style="7" hidden="1" customWidth="1"/>
    <col min="10" max="10" width="19" style="7" customWidth="1"/>
    <col min="11" max="11" width="12.7109375" style="7" customWidth="1"/>
    <col min="12" max="12" width="8.7109375" style="7" customWidth="1"/>
    <col min="13" max="13" width="17.85546875" style="7" customWidth="1"/>
    <col min="14" max="15" width="17.42578125" style="7" customWidth="1"/>
    <col min="16" max="16" width="16.42578125" style="7" hidden="1" customWidth="1"/>
    <col min="17" max="22" width="0" style="7" hidden="1" customWidth="1"/>
    <col min="23" max="23" width="12.140625" style="7" hidden="1" customWidth="1"/>
    <col min="24" max="30" width="0" style="7" hidden="1" customWidth="1"/>
    <col min="31" max="31" width="12.140625" style="7" hidden="1" customWidth="1"/>
    <col min="32" max="16384" width="9.140625" style="7"/>
  </cols>
  <sheetData>
    <row r="1" spans="1:31" x14ac:dyDescent="0.25">
      <c r="A1" s="67"/>
      <c r="C1" s="35"/>
    </row>
    <row r="2" spans="1:31" s="11" customFormat="1" ht="22.5" x14ac:dyDescent="0.2">
      <c r="A2" s="1" t="s">
        <v>138</v>
      </c>
      <c r="B2" s="18" t="s">
        <v>10</v>
      </c>
      <c r="C2" s="18" t="s">
        <v>16</v>
      </c>
      <c r="D2" s="1" t="s">
        <v>137</v>
      </c>
      <c r="E2" s="1" t="s">
        <v>195</v>
      </c>
      <c r="F2" s="1" t="s">
        <v>198</v>
      </c>
      <c r="G2" s="1" t="s">
        <v>197</v>
      </c>
      <c r="H2" s="1" t="s">
        <v>199</v>
      </c>
      <c r="I2" s="1" t="s">
        <v>200</v>
      </c>
      <c r="J2" s="1" t="s">
        <v>135</v>
      </c>
      <c r="K2" s="1" t="s">
        <v>2</v>
      </c>
      <c r="L2" s="1" t="s">
        <v>23</v>
      </c>
      <c r="M2" s="1" t="s">
        <v>24</v>
      </c>
      <c r="N2" s="1" t="s">
        <v>85</v>
      </c>
      <c r="O2" s="1" t="s">
        <v>25</v>
      </c>
      <c r="AE2" s="69">
        <f>O4</f>
        <v>0</v>
      </c>
    </row>
    <row r="3" spans="1:31" s="11" customFormat="1" ht="45" x14ac:dyDescent="0.2">
      <c r="A3" s="36">
        <v>1</v>
      </c>
      <c r="B3" s="17" t="s">
        <v>43</v>
      </c>
      <c r="C3" s="18" t="s">
        <v>42</v>
      </c>
      <c r="D3" s="2" t="s">
        <v>64</v>
      </c>
      <c r="E3" s="2" t="s">
        <v>194</v>
      </c>
      <c r="F3" s="2" t="s">
        <v>145</v>
      </c>
      <c r="G3" s="2" t="s">
        <v>145</v>
      </c>
      <c r="H3" s="28"/>
      <c r="I3" s="2" t="s">
        <v>145</v>
      </c>
      <c r="J3" s="17" t="s">
        <v>162</v>
      </c>
      <c r="K3" s="17" t="s">
        <v>5</v>
      </c>
      <c r="L3" s="29">
        <v>1</v>
      </c>
      <c r="M3" s="27"/>
      <c r="N3" s="64" t="s">
        <v>163</v>
      </c>
      <c r="O3" s="4">
        <f>L3*M3</f>
        <v>0</v>
      </c>
    </row>
    <row r="4" spans="1:31" x14ac:dyDescent="0.25">
      <c r="D4" s="19"/>
      <c r="E4" s="19"/>
      <c r="F4" s="19"/>
      <c r="G4" s="19"/>
      <c r="H4" s="19"/>
      <c r="I4" s="19"/>
      <c r="J4" s="20"/>
      <c r="K4" s="16"/>
      <c r="L4" s="16"/>
      <c r="M4" s="16"/>
      <c r="N4" s="11"/>
      <c r="O4" s="21">
        <f>SUM(O3:O3)</f>
        <v>0</v>
      </c>
    </row>
    <row r="5" spans="1:31" x14ac:dyDescent="0.25">
      <c r="A5" s="34"/>
      <c r="B5" s="34"/>
      <c r="C5" s="34"/>
    </row>
    <row r="6" spans="1:31" x14ac:dyDescent="0.25">
      <c r="D6" s="12"/>
      <c r="E6" s="12"/>
      <c r="F6" s="12"/>
      <c r="G6" s="12"/>
      <c r="H6" s="12"/>
      <c r="I6" s="12"/>
      <c r="J6" s="56" t="s">
        <v>7</v>
      </c>
    </row>
    <row r="7" spans="1:31" x14ac:dyDescent="0.25">
      <c r="D7" s="13"/>
      <c r="E7" s="13"/>
      <c r="F7" s="13"/>
      <c r="G7" s="13"/>
      <c r="H7" s="13"/>
      <c r="I7" s="13"/>
      <c r="J7" s="13" t="s">
        <v>8</v>
      </c>
    </row>
    <row r="9" spans="1:31" hidden="1" x14ac:dyDescent="0.25"/>
    <row r="10" spans="1:31" hidden="1" x14ac:dyDescent="0.25"/>
    <row r="11" spans="1:31" hidden="1" x14ac:dyDescent="0.25">
      <c r="J11" s="10"/>
    </row>
    <row r="12" spans="1:31" hidden="1" x14ac:dyDescent="0.25">
      <c r="J12" s="10"/>
    </row>
    <row r="13" spans="1:31" hidden="1" x14ac:dyDescent="0.25">
      <c r="J13" s="10"/>
    </row>
    <row r="14" spans="1:31" hidden="1" x14ac:dyDescent="0.25">
      <c r="J14" s="10"/>
    </row>
    <row r="15" spans="1:31" hidden="1" x14ac:dyDescent="0.25">
      <c r="J15" s="10"/>
    </row>
    <row r="16" spans="1:31" hidden="1" x14ac:dyDescent="0.25">
      <c r="D16" s="46"/>
      <c r="E16" s="46"/>
      <c r="F16" s="46"/>
      <c r="G16" s="46"/>
      <c r="H16" s="46"/>
      <c r="I16" s="46"/>
      <c r="J16" s="46"/>
    </row>
    <row r="17" spans="4:10" hidden="1" x14ac:dyDescent="0.25">
      <c r="D17" s="46"/>
      <c r="E17" s="46"/>
      <c r="F17" s="46"/>
      <c r="G17" s="46"/>
      <c r="H17" s="46"/>
      <c r="I17" s="46"/>
      <c r="J17" s="46"/>
    </row>
    <row r="18" spans="4:10" hidden="1" x14ac:dyDescent="0.25">
      <c r="D18" s="46"/>
      <c r="E18" s="46"/>
      <c r="F18" s="46"/>
      <c r="G18" s="46"/>
      <c r="H18" s="46"/>
      <c r="I18" s="46"/>
      <c r="J18" s="46"/>
    </row>
    <row r="19" spans="4:10" hidden="1" x14ac:dyDescent="0.25">
      <c r="D19" s="46"/>
      <c r="E19" s="46"/>
      <c r="F19" s="46"/>
      <c r="G19" s="46"/>
      <c r="H19" s="46"/>
      <c r="I19" s="46"/>
      <c r="J19" s="46"/>
    </row>
    <row r="20" spans="4:10" hidden="1" x14ac:dyDescent="0.25">
      <c r="D20" s="46"/>
      <c r="E20" s="46"/>
      <c r="F20" s="46"/>
      <c r="G20" s="46"/>
      <c r="H20" s="46"/>
      <c r="I20" s="46"/>
      <c r="J20" s="46"/>
    </row>
    <row r="21" spans="4:10" hidden="1" x14ac:dyDescent="0.25">
      <c r="J21" s="10"/>
    </row>
    <row r="22" spans="4:10" hidden="1" x14ac:dyDescent="0.25">
      <c r="D22" s="46"/>
      <c r="E22" s="46"/>
      <c r="F22" s="46"/>
      <c r="G22" s="46"/>
      <c r="H22" s="46"/>
      <c r="I22" s="46"/>
      <c r="J22" s="46"/>
    </row>
    <row r="23" spans="4:10" hidden="1" x14ac:dyDescent="0.25"/>
    <row r="24" spans="4:10" hidden="1" x14ac:dyDescent="0.25"/>
    <row r="25" spans="4:10" hidden="1" x14ac:dyDescent="0.25"/>
    <row r="26" spans="4:10" hidden="1" x14ac:dyDescent="0.25"/>
    <row r="27" spans="4:10" hidden="1" x14ac:dyDescent="0.25"/>
    <row r="28" spans="4:10" hidden="1" x14ac:dyDescent="0.25"/>
    <row r="29" spans="4:10" hidden="1" x14ac:dyDescent="0.25"/>
    <row r="30" spans="4:10" hidden="1" x14ac:dyDescent="0.25"/>
    <row r="31" spans="4:10" hidden="1" x14ac:dyDescent="0.25"/>
    <row r="32" spans="4:10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spans="1:3" hidden="1" x14ac:dyDescent="0.25"/>
    <row r="194" spans="1:3" hidden="1" x14ac:dyDescent="0.25"/>
    <row r="195" spans="1:3" hidden="1" x14ac:dyDescent="0.25"/>
    <row r="196" spans="1:3" hidden="1" x14ac:dyDescent="0.25"/>
    <row r="197" spans="1:3" hidden="1" x14ac:dyDescent="0.25"/>
    <row r="198" spans="1:3" hidden="1" x14ac:dyDescent="0.25"/>
    <row r="199" spans="1:3" hidden="1" x14ac:dyDescent="0.25">
      <c r="A199" s="47" t="s">
        <v>164</v>
      </c>
      <c r="B199" s="47" t="s">
        <v>165</v>
      </c>
      <c r="C199" s="47" t="s">
        <v>166</v>
      </c>
    </row>
    <row r="200" spans="1:3" hidden="1" x14ac:dyDescent="0.25">
      <c r="A200" s="42" t="str">
        <f>IFERROR(VLOOKUP(B200,#REF!,2,0),"")</f>
        <v/>
      </c>
      <c r="B200" s="48" t="s">
        <v>42</v>
      </c>
      <c r="C200" s="49">
        <f>SUMIF($C$3:$C$4,B200,$O$3:$O$4)</f>
        <v>0</v>
      </c>
    </row>
    <row r="201" spans="1:3" hidden="1" x14ac:dyDescent="0.25">
      <c r="A201" s="42" t="str">
        <f>IFERROR(VLOOKUP(B201,#REF!,2,0),"")</f>
        <v/>
      </c>
      <c r="B201" s="48" t="s">
        <v>26</v>
      </c>
      <c r="C201" s="49">
        <f t="shared" ref="C201:C213" si="0">SUMIF($C$3:$C$4,B201,$O$3:$O$4)</f>
        <v>0</v>
      </c>
    </row>
    <row r="202" spans="1:3" hidden="1" x14ac:dyDescent="0.25">
      <c r="A202" s="42" t="str">
        <f>IFERROR(VLOOKUP(B202,#REF!,2,0),"")</f>
        <v/>
      </c>
      <c r="B202" s="48" t="s">
        <v>11</v>
      </c>
      <c r="C202" s="49">
        <f t="shared" si="0"/>
        <v>0</v>
      </c>
    </row>
    <row r="203" spans="1:3" hidden="1" x14ac:dyDescent="0.25">
      <c r="A203" s="42" t="str">
        <f>IFERROR(VLOOKUP(B203,#REF!,2,0),"")</f>
        <v/>
      </c>
      <c r="B203" s="48" t="s">
        <v>19</v>
      </c>
      <c r="C203" s="49">
        <f t="shared" si="0"/>
        <v>0</v>
      </c>
    </row>
    <row r="204" spans="1:3" hidden="1" x14ac:dyDescent="0.25">
      <c r="A204" s="42" t="str">
        <f>IFERROR(VLOOKUP(B204,#REF!,2,0),"")</f>
        <v/>
      </c>
      <c r="B204" s="48" t="s">
        <v>13</v>
      </c>
      <c r="C204" s="49">
        <f t="shared" si="0"/>
        <v>0</v>
      </c>
    </row>
    <row r="205" spans="1:3" hidden="1" x14ac:dyDescent="0.25">
      <c r="A205" s="42" t="str">
        <f>IFERROR(VLOOKUP(B205,#REF!,2,0),"")</f>
        <v/>
      </c>
      <c r="B205" s="48" t="s">
        <v>21</v>
      </c>
      <c r="C205" s="49">
        <f t="shared" si="0"/>
        <v>0</v>
      </c>
    </row>
    <row r="206" spans="1:3" hidden="1" x14ac:dyDescent="0.25">
      <c r="A206" s="42" t="str">
        <f>IFERROR(VLOOKUP(B206,#REF!,2,0),"")</f>
        <v/>
      </c>
      <c r="B206" s="48" t="s">
        <v>15</v>
      </c>
      <c r="C206" s="49">
        <f t="shared" si="0"/>
        <v>0</v>
      </c>
    </row>
    <row r="207" spans="1:3" hidden="1" x14ac:dyDescent="0.25">
      <c r="A207" s="42" t="str">
        <f>IFERROR(VLOOKUP(B207,#REF!,2,0),"")</f>
        <v/>
      </c>
      <c r="B207" s="50" t="s">
        <v>44</v>
      </c>
      <c r="C207" s="49">
        <f t="shared" si="0"/>
        <v>0</v>
      </c>
    </row>
    <row r="208" spans="1:3" hidden="1" x14ac:dyDescent="0.25">
      <c r="A208" s="42" t="str">
        <f>IFERROR(VLOOKUP(B208,#REF!,2,0),"")</f>
        <v/>
      </c>
      <c r="B208" s="50" t="s">
        <v>46</v>
      </c>
      <c r="C208" s="49">
        <f t="shared" si="0"/>
        <v>0</v>
      </c>
    </row>
    <row r="209" spans="1:3" hidden="1" x14ac:dyDescent="0.25">
      <c r="A209" s="42" t="str">
        <f>IFERROR(VLOOKUP(B209,#REF!,2,0),"")</f>
        <v/>
      </c>
      <c r="B209" s="50" t="s">
        <v>48</v>
      </c>
      <c r="C209" s="49">
        <f t="shared" si="0"/>
        <v>0</v>
      </c>
    </row>
    <row r="210" spans="1:3" hidden="1" x14ac:dyDescent="0.25">
      <c r="A210" s="42" t="str">
        <f>IFERROR(VLOOKUP(B210,#REF!,2,0),"")</f>
        <v/>
      </c>
      <c r="B210" s="50" t="s">
        <v>50</v>
      </c>
      <c r="C210" s="49">
        <f t="shared" si="0"/>
        <v>0</v>
      </c>
    </row>
    <row r="211" spans="1:3" hidden="1" x14ac:dyDescent="0.25">
      <c r="A211" s="42" t="str">
        <f>IFERROR(VLOOKUP(B211,#REF!,2,0),"")</f>
        <v/>
      </c>
      <c r="B211" s="50" t="s">
        <v>52</v>
      </c>
      <c r="C211" s="49">
        <f t="shared" si="0"/>
        <v>0</v>
      </c>
    </row>
    <row r="212" spans="1:3" hidden="1" x14ac:dyDescent="0.25">
      <c r="A212" s="42" t="str">
        <f>IFERROR(VLOOKUP(B212,#REF!,2,0),"")</f>
        <v/>
      </c>
      <c r="B212" s="50" t="s">
        <v>17</v>
      </c>
      <c r="C212" s="49">
        <f t="shared" si="0"/>
        <v>0</v>
      </c>
    </row>
    <row r="213" spans="1:3" hidden="1" x14ac:dyDescent="0.25">
      <c r="A213" s="42" t="str">
        <f>IFERROR(VLOOKUP(B213,#REF!,2,0),"")</f>
        <v/>
      </c>
      <c r="B213" s="50" t="s">
        <v>147</v>
      </c>
      <c r="C213" s="49">
        <f t="shared" si="0"/>
        <v>0</v>
      </c>
    </row>
    <row r="214" spans="1:3" hidden="1" x14ac:dyDescent="0.25">
      <c r="A214" s="32"/>
      <c r="B214" s="30"/>
      <c r="C214" s="51">
        <f>SUM(C200:C213)</f>
        <v>0</v>
      </c>
    </row>
  </sheetData>
  <sheetProtection algorithmName="SHA-512" hashValue="xzlaGJwCBq6ibJBNhdMyB7Q+YwlNAKGZ2NQ5aqhrlbfYhJJ49U2a+ZWEYRQzBqf8HAU30KMW6VKmiWDZWybTvg==" saltValue="YXOUDUvsKXsW7LpOePW8uQ==" spinCount="100000" sheet="1" objects="1" scenarios="1"/>
  <sortState xmlns:xlrd2="http://schemas.microsoft.com/office/spreadsheetml/2017/richdata2" ref="D8:E21">
    <sortCondition ref="D8"/>
  </sortState>
  <pageMargins left="0.7" right="0.7" top="0.75" bottom="0.75" header="0.3" footer="0.3"/>
  <pageSetup paperSize="9" orientation="landscape" r:id="rId1"/>
  <headerFooter>
    <oddHeader>&amp;R&amp;"Calibri"&amp;10&amp;KFF8000 Chronione&amp;1#_x000D_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D401B-777B-42EB-A246-B5B7CB71B60C}">
  <sheetPr>
    <tabColor rgb="FF92D050"/>
    <pageSetUpPr fitToPage="1"/>
  </sheetPr>
  <dimension ref="A1:AI214"/>
  <sheetViews>
    <sheetView zoomScaleNormal="100" zoomScaleSheetLayoutView="100" workbookViewId="0">
      <pane ySplit="2" topLeftCell="A3" activePane="bottomLeft" state="frozen"/>
      <selection activeCell="E1" sqref="E1"/>
      <selection pane="bottomLeft" activeCell="U44" sqref="U3:U44"/>
    </sheetView>
  </sheetViews>
  <sheetFormatPr defaultColWidth="9.140625" defaultRowHeight="15" x14ac:dyDescent="0.25"/>
  <cols>
    <col min="1" max="1" width="4.5703125" style="7" customWidth="1"/>
    <col min="2" max="2" width="25.7109375" style="9" customWidth="1"/>
    <col min="3" max="3" width="19.5703125" style="9" customWidth="1"/>
    <col min="4" max="4" width="51.5703125" style="7" customWidth="1"/>
    <col min="5" max="5" width="14" style="10" customWidth="1"/>
    <col min="6" max="6" width="18.140625" style="10" customWidth="1"/>
    <col min="7" max="7" width="15" style="10" customWidth="1"/>
    <col min="8" max="8" width="13" style="10" customWidth="1"/>
    <col min="9" max="9" width="52" style="30" hidden="1" customWidth="1"/>
    <col min="10" max="10" width="21.140625" style="7" hidden="1" customWidth="1"/>
    <col min="11" max="11" width="20" style="7" hidden="1" customWidth="1"/>
    <col min="12" max="16" width="25" style="7" hidden="1" customWidth="1"/>
    <col min="17" max="17" width="13" style="94" hidden="1" customWidth="1"/>
    <col min="18" max="18" width="9.140625" style="9" customWidth="1"/>
    <col min="19" max="19" width="9.140625" style="9"/>
    <col min="20" max="20" width="9.42578125" style="9" bestFit="1" customWidth="1"/>
    <col min="21" max="23" width="15.42578125" style="8" customWidth="1"/>
    <col min="24" max="29" width="9.140625" style="7" customWidth="1"/>
    <col min="30" max="30" width="14.140625" style="7" customWidth="1"/>
    <col min="31" max="34" width="9.140625" style="7" customWidth="1"/>
    <col min="35" max="35" width="16.42578125" style="7" customWidth="1"/>
    <col min="36" max="16384" width="9.140625" style="7"/>
  </cols>
  <sheetData>
    <row r="1" spans="1:35" ht="15.75" thickBot="1" x14ac:dyDescent="0.3">
      <c r="A1" s="68"/>
      <c r="C1" s="52">
        <f>C214</f>
        <v>0</v>
      </c>
    </row>
    <row r="2" spans="1:35" s="11" customFormat="1" ht="33.75" x14ac:dyDescent="0.2">
      <c r="A2" s="31" t="s">
        <v>138</v>
      </c>
      <c r="B2" s="99" t="s">
        <v>10</v>
      </c>
      <c r="C2" s="100" t="s">
        <v>16</v>
      </c>
      <c r="D2" s="31" t="s">
        <v>0</v>
      </c>
      <c r="E2" s="1" t="s">
        <v>1</v>
      </c>
      <c r="F2" s="1" t="s">
        <v>86</v>
      </c>
      <c r="G2" s="1" t="s">
        <v>103</v>
      </c>
      <c r="H2" s="1" t="s">
        <v>107</v>
      </c>
      <c r="I2" s="97" t="s">
        <v>210</v>
      </c>
      <c r="J2" s="105">
        <v>2023</v>
      </c>
      <c r="K2" s="106">
        <v>2024</v>
      </c>
      <c r="L2" s="107">
        <v>2025</v>
      </c>
      <c r="M2" s="91">
        <v>2026</v>
      </c>
      <c r="N2" s="92">
        <v>2027</v>
      </c>
      <c r="O2" s="92">
        <v>2028</v>
      </c>
      <c r="P2" s="93">
        <v>2029</v>
      </c>
      <c r="Q2" s="101" t="s">
        <v>209</v>
      </c>
      <c r="R2" s="1" t="s">
        <v>278</v>
      </c>
      <c r="S2" s="1" t="s">
        <v>2</v>
      </c>
      <c r="T2" s="1" t="s">
        <v>3</v>
      </c>
      <c r="U2" s="1" t="s">
        <v>24</v>
      </c>
      <c r="V2" s="26" t="s">
        <v>85</v>
      </c>
      <c r="W2" s="23" t="s">
        <v>25</v>
      </c>
      <c r="AI2" s="69">
        <f>W45</f>
        <v>0</v>
      </c>
    </row>
    <row r="3" spans="1:35" s="11" customFormat="1" ht="20.100000000000001" customHeight="1" x14ac:dyDescent="0.2">
      <c r="A3" s="36">
        <v>1</v>
      </c>
      <c r="B3" s="3" t="s">
        <v>14</v>
      </c>
      <c r="C3" s="3" t="s">
        <v>281</v>
      </c>
      <c r="D3" s="2" t="s">
        <v>274</v>
      </c>
      <c r="E3" s="5" t="s">
        <v>230</v>
      </c>
      <c r="F3" s="5" t="s">
        <v>115</v>
      </c>
      <c r="G3" s="5">
        <v>75</v>
      </c>
      <c r="H3" s="5" t="s">
        <v>106</v>
      </c>
      <c r="I3" s="2" t="s">
        <v>204</v>
      </c>
      <c r="J3" s="63" t="s">
        <v>145</v>
      </c>
      <c r="K3" s="63" t="s">
        <v>145</v>
      </c>
      <c r="L3" s="63" t="s">
        <v>240</v>
      </c>
      <c r="M3" s="63" t="s">
        <v>232</v>
      </c>
      <c r="N3" s="63" t="s">
        <v>235</v>
      </c>
      <c r="O3" s="63" t="s">
        <v>239</v>
      </c>
      <c r="P3" s="63" t="s">
        <v>234</v>
      </c>
      <c r="Q3" s="3" t="s">
        <v>205</v>
      </c>
      <c r="R3" s="3" t="s">
        <v>252</v>
      </c>
      <c r="S3" s="6" t="s">
        <v>4</v>
      </c>
      <c r="T3" s="6">
        <v>1</v>
      </c>
      <c r="U3" s="57"/>
      <c r="V3" s="25" t="s">
        <v>146</v>
      </c>
      <c r="W3" s="4">
        <f>T3*U3</f>
        <v>0</v>
      </c>
    </row>
    <row r="4" spans="1:35" s="11" customFormat="1" ht="20.100000000000001" customHeight="1" x14ac:dyDescent="0.2">
      <c r="A4" s="36">
        <v>2</v>
      </c>
      <c r="B4" s="3" t="s">
        <v>14</v>
      </c>
      <c r="C4" s="3" t="s">
        <v>281</v>
      </c>
      <c r="D4" s="2" t="s">
        <v>274</v>
      </c>
      <c r="E4" s="5" t="s">
        <v>108</v>
      </c>
      <c r="F4" s="5" t="s">
        <v>113</v>
      </c>
      <c r="G4" s="5" t="s">
        <v>104</v>
      </c>
      <c r="H4" s="5" t="s">
        <v>105</v>
      </c>
      <c r="I4" s="2" t="s">
        <v>202</v>
      </c>
      <c r="J4" s="63" t="s">
        <v>145</v>
      </c>
      <c r="K4" s="63" t="s">
        <v>145</v>
      </c>
      <c r="L4" s="63" t="s">
        <v>241</v>
      </c>
      <c r="M4" s="63" t="s">
        <v>232</v>
      </c>
      <c r="N4" s="63" t="s">
        <v>145</v>
      </c>
      <c r="O4" s="63" t="s">
        <v>145</v>
      </c>
      <c r="P4" s="63" t="s">
        <v>234</v>
      </c>
      <c r="Q4" s="3" t="s">
        <v>205</v>
      </c>
      <c r="R4" s="6" t="s">
        <v>253</v>
      </c>
      <c r="S4" s="6" t="s">
        <v>4</v>
      </c>
      <c r="T4" s="6">
        <v>1</v>
      </c>
      <c r="U4" s="57"/>
      <c r="V4" s="25" t="s">
        <v>146</v>
      </c>
      <c r="W4" s="4">
        <f t="shared" ref="W4:W42" si="0">T4*U4</f>
        <v>0</v>
      </c>
    </row>
    <row r="5" spans="1:35" s="11" customFormat="1" ht="20.100000000000001" customHeight="1" x14ac:dyDescent="0.2">
      <c r="A5" s="36">
        <v>3</v>
      </c>
      <c r="B5" s="3" t="s">
        <v>14</v>
      </c>
      <c r="C5" s="3" t="s">
        <v>284</v>
      </c>
      <c r="D5" s="2" t="s">
        <v>274</v>
      </c>
      <c r="E5" s="5" t="s">
        <v>111</v>
      </c>
      <c r="F5" s="5" t="s">
        <v>114</v>
      </c>
      <c r="G5" s="5">
        <v>0.4</v>
      </c>
      <c r="H5" s="5" t="s">
        <v>109</v>
      </c>
      <c r="I5" s="2" t="s">
        <v>208</v>
      </c>
      <c r="J5" s="63" t="s">
        <v>145</v>
      </c>
      <c r="K5" s="63"/>
      <c r="L5" s="63" t="s">
        <v>145</v>
      </c>
      <c r="M5" s="104"/>
      <c r="N5" s="63" t="s">
        <v>145</v>
      </c>
      <c r="O5" s="104"/>
      <c r="P5" s="63" t="s">
        <v>145</v>
      </c>
      <c r="Q5" s="3" t="s">
        <v>207</v>
      </c>
      <c r="R5" s="3" t="s">
        <v>158</v>
      </c>
      <c r="S5" s="3" t="s">
        <v>4</v>
      </c>
      <c r="T5" s="3">
        <v>1</v>
      </c>
      <c r="U5" s="57"/>
      <c r="V5" s="25" t="s">
        <v>146</v>
      </c>
      <c r="W5" s="4">
        <f t="shared" si="0"/>
        <v>0</v>
      </c>
    </row>
    <row r="6" spans="1:35" s="11" customFormat="1" ht="20.100000000000001" customHeight="1" x14ac:dyDescent="0.2">
      <c r="A6" s="36">
        <v>4</v>
      </c>
      <c r="B6" s="3" t="s">
        <v>43</v>
      </c>
      <c r="C6" s="3" t="s">
        <v>282</v>
      </c>
      <c r="D6" s="2" t="s">
        <v>274</v>
      </c>
      <c r="E6" s="5" t="s">
        <v>28</v>
      </c>
      <c r="F6" s="5" t="s">
        <v>98</v>
      </c>
      <c r="G6" s="5">
        <v>60</v>
      </c>
      <c r="H6" s="5" t="s">
        <v>112</v>
      </c>
      <c r="I6" s="2" t="s">
        <v>204</v>
      </c>
      <c r="J6" s="63" t="s">
        <v>145</v>
      </c>
      <c r="K6" s="63" t="s">
        <v>212</v>
      </c>
      <c r="L6" s="63" t="s">
        <v>241</v>
      </c>
      <c r="M6" s="63" t="s">
        <v>232</v>
      </c>
      <c r="N6" s="63" t="s">
        <v>212</v>
      </c>
      <c r="O6" s="63" t="s">
        <v>145</v>
      </c>
      <c r="P6" s="63" t="s">
        <v>234</v>
      </c>
      <c r="Q6" s="3" t="s">
        <v>205</v>
      </c>
      <c r="R6" s="3" t="s">
        <v>259</v>
      </c>
      <c r="S6" s="3" t="s">
        <v>5</v>
      </c>
      <c r="T6" s="3">
        <v>1</v>
      </c>
      <c r="U6" s="57"/>
      <c r="V6" s="25" t="s">
        <v>275</v>
      </c>
      <c r="W6" s="4">
        <f t="shared" si="0"/>
        <v>0</v>
      </c>
    </row>
    <row r="7" spans="1:35" s="11" customFormat="1" ht="20.100000000000001" customHeight="1" x14ac:dyDescent="0.2">
      <c r="A7" s="36">
        <v>5</v>
      </c>
      <c r="B7" s="3" t="s">
        <v>43</v>
      </c>
      <c r="C7" s="3" t="s">
        <v>282</v>
      </c>
      <c r="D7" s="2" t="s">
        <v>274</v>
      </c>
      <c r="E7" s="5" t="s">
        <v>29</v>
      </c>
      <c r="F7" s="5" t="s">
        <v>99</v>
      </c>
      <c r="G7" s="5">
        <v>50.5</v>
      </c>
      <c r="H7" s="5" t="s">
        <v>112</v>
      </c>
      <c r="I7" s="2" t="s">
        <v>204</v>
      </c>
      <c r="J7" s="63" t="s">
        <v>145</v>
      </c>
      <c r="K7" s="63" t="s">
        <v>212</v>
      </c>
      <c r="L7" s="63" t="s">
        <v>241</v>
      </c>
      <c r="M7" s="63" t="s">
        <v>232</v>
      </c>
      <c r="N7" s="63" t="s">
        <v>212</v>
      </c>
      <c r="O7" s="63" t="s">
        <v>145</v>
      </c>
      <c r="P7" s="63" t="s">
        <v>234</v>
      </c>
      <c r="Q7" s="3" t="s">
        <v>205</v>
      </c>
      <c r="R7" s="3" t="s">
        <v>259</v>
      </c>
      <c r="S7" s="3" t="s">
        <v>5</v>
      </c>
      <c r="T7" s="3">
        <v>1</v>
      </c>
      <c r="U7" s="57"/>
      <c r="V7" s="25" t="s">
        <v>275</v>
      </c>
      <c r="W7" s="4">
        <f t="shared" si="0"/>
        <v>0</v>
      </c>
    </row>
    <row r="8" spans="1:35" s="11" customFormat="1" ht="20.100000000000001" customHeight="1" x14ac:dyDescent="0.2">
      <c r="A8" s="36">
        <v>6</v>
      </c>
      <c r="B8" s="3" t="s">
        <v>43</v>
      </c>
      <c r="C8" s="3" t="s">
        <v>282</v>
      </c>
      <c r="D8" s="2" t="s">
        <v>274</v>
      </c>
      <c r="E8" s="5" t="s">
        <v>30</v>
      </c>
      <c r="F8" s="5" t="s">
        <v>99</v>
      </c>
      <c r="G8" s="5">
        <v>60</v>
      </c>
      <c r="H8" s="5" t="s">
        <v>112</v>
      </c>
      <c r="I8" s="2" t="s">
        <v>204</v>
      </c>
      <c r="J8" s="63" t="s">
        <v>145</v>
      </c>
      <c r="K8" s="63" t="s">
        <v>212</v>
      </c>
      <c r="L8" s="63" t="s">
        <v>241</v>
      </c>
      <c r="M8" s="63" t="s">
        <v>232</v>
      </c>
      <c r="N8" s="63" t="s">
        <v>212</v>
      </c>
      <c r="O8" s="63" t="s">
        <v>145</v>
      </c>
      <c r="P8" s="63" t="s">
        <v>234</v>
      </c>
      <c r="Q8" s="3" t="s">
        <v>205</v>
      </c>
      <c r="R8" s="3" t="s">
        <v>259</v>
      </c>
      <c r="S8" s="3" t="s">
        <v>5</v>
      </c>
      <c r="T8" s="3">
        <v>1</v>
      </c>
      <c r="U8" s="57"/>
      <c r="V8" s="25" t="s">
        <v>275</v>
      </c>
      <c r="W8" s="4">
        <f t="shared" si="0"/>
        <v>0</v>
      </c>
    </row>
    <row r="9" spans="1:35" s="11" customFormat="1" ht="20.100000000000001" customHeight="1" x14ac:dyDescent="0.2">
      <c r="A9" s="36">
        <v>7</v>
      </c>
      <c r="B9" s="3" t="s">
        <v>43</v>
      </c>
      <c r="C9" s="3" t="s">
        <v>282</v>
      </c>
      <c r="D9" s="2" t="s">
        <v>274</v>
      </c>
      <c r="E9" s="5" t="s">
        <v>31</v>
      </c>
      <c r="F9" s="5" t="s">
        <v>100</v>
      </c>
      <c r="G9" s="5">
        <v>6</v>
      </c>
      <c r="H9" s="5" t="s">
        <v>101</v>
      </c>
      <c r="I9" s="2" t="s">
        <v>204</v>
      </c>
      <c r="J9" s="63" t="s">
        <v>145</v>
      </c>
      <c r="K9" s="63" t="s">
        <v>145</v>
      </c>
      <c r="L9" s="63" t="s">
        <v>242</v>
      </c>
      <c r="M9" s="63" t="s">
        <v>232</v>
      </c>
      <c r="N9" s="63" t="s">
        <v>145</v>
      </c>
      <c r="O9" s="63" t="s">
        <v>211</v>
      </c>
      <c r="P9" s="63" t="s">
        <v>237</v>
      </c>
      <c r="Q9" s="3" t="s">
        <v>205</v>
      </c>
      <c r="R9" s="3" t="s">
        <v>254</v>
      </c>
      <c r="S9" s="3" t="s">
        <v>5</v>
      </c>
      <c r="T9" s="3">
        <v>1</v>
      </c>
      <c r="U9" s="57"/>
      <c r="V9" s="25" t="s">
        <v>275</v>
      </c>
      <c r="W9" s="4">
        <f t="shared" si="0"/>
        <v>0</v>
      </c>
    </row>
    <row r="10" spans="1:35" s="11" customFormat="1" ht="20.100000000000001" customHeight="1" x14ac:dyDescent="0.2">
      <c r="A10" s="36">
        <v>8</v>
      </c>
      <c r="B10" s="3" t="s">
        <v>43</v>
      </c>
      <c r="C10" s="3" t="s">
        <v>282</v>
      </c>
      <c r="D10" s="2" t="s">
        <v>274</v>
      </c>
      <c r="E10" s="5" t="s">
        <v>32</v>
      </c>
      <c r="F10" s="5" t="s">
        <v>100</v>
      </c>
      <c r="G10" s="5">
        <v>6</v>
      </c>
      <c r="H10" s="5" t="s">
        <v>101</v>
      </c>
      <c r="I10" s="2" t="s">
        <v>204</v>
      </c>
      <c r="J10" s="63" t="s">
        <v>145</v>
      </c>
      <c r="K10" s="63" t="s">
        <v>145</v>
      </c>
      <c r="L10" s="63" t="s">
        <v>242</v>
      </c>
      <c r="M10" s="63" t="s">
        <v>232</v>
      </c>
      <c r="N10" s="63" t="s">
        <v>145</v>
      </c>
      <c r="O10" s="63" t="s">
        <v>211</v>
      </c>
      <c r="P10" s="63" t="s">
        <v>238</v>
      </c>
      <c r="Q10" s="3" t="s">
        <v>205</v>
      </c>
      <c r="R10" s="3" t="s">
        <v>255</v>
      </c>
      <c r="S10" s="3" t="s">
        <v>5</v>
      </c>
      <c r="T10" s="3">
        <v>1</v>
      </c>
      <c r="U10" s="57"/>
      <c r="V10" s="25" t="s">
        <v>275</v>
      </c>
      <c r="W10" s="4">
        <f t="shared" si="0"/>
        <v>0</v>
      </c>
    </row>
    <row r="11" spans="1:35" s="11" customFormat="1" ht="20.100000000000001" customHeight="1" x14ac:dyDescent="0.2">
      <c r="A11" s="36">
        <v>9</v>
      </c>
      <c r="B11" s="3" t="s">
        <v>43</v>
      </c>
      <c r="C11" s="3" t="s">
        <v>282</v>
      </c>
      <c r="D11" s="2" t="s">
        <v>274</v>
      </c>
      <c r="E11" s="5" t="s">
        <v>33</v>
      </c>
      <c r="F11" s="5" t="s">
        <v>100</v>
      </c>
      <c r="G11" s="5">
        <v>5</v>
      </c>
      <c r="H11" s="5" t="s">
        <v>102</v>
      </c>
      <c r="I11" s="2" t="s">
        <v>202</v>
      </c>
      <c r="J11" s="63"/>
      <c r="K11" s="63" t="s">
        <v>145</v>
      </c>
      <c r="L11" s="63" t="s">
        <v>241</v>
      </c>
      <c r="M11" s="63" t="s">
        <v>232</v>
      </c>
      <c r="N11" s="63" t="s">
        <v>145</v>
      </c>
      <c r="O11" s="63" t="s">
        <v>145</v>
      </c>
      <c r="P11" s="63" t="s">
        <v>233</v>
      </c>
      <c r="Q11" s="3" t="s">
        <v>205</v>
      </c>
      <c r="R11" s="3" t="s">
        <v>256</v>
      </c>
      <c r="S11" s="3" t="s">
        <v>5</v>
      </c>
      <c r="T11" s="3">
        <v>1</v>
      </c>
      <c r="U11" s="57"/>
      <c r="V11" s="25" t="s">
        <v>275</v>
      </c>
      <c r="W11" s="4">
        <f t="shared" si="0"/>
        <v>0</v>
      </c>
    </row>
    <row r="12" spans="1:35" s="11" customFormat="1" ht="20.100000000000001" customHeight="1" x14ac:dyDescent="0.2">
      <c r="A12" s="36">
        <v>10</v>
      </c>
      <c r="B12" s="3" t="s">
        <v>43</v>
      </c>
      <c r="C12" s="3" t="s">
        <v>282</v>
      </c>
      <c r="D12" s="2" t="s">
        <v>274</v>
      </c>
      <c r="E12" s="5" t="s">
        <v>34</v>
      </c>
      <c r="F12" s="5" t="s">
        <v>100</v>
      </c>
      <c r="G12" s="5">
        <v>5</v>
      </c>
      <c r="H12" s="5" t="s">
        <v>102</v>
      </c>
      <c r="I12" s="2" t="s">
        <v>202</v>
      </c>
      <c r="J12" s="63"/>
      <c r="K12" s="63" t="s">
        <v>145</v>
      </c>
      <c r="L12" s="63" t="s">
        <v>241</v>
      </c>
      <c r="M12" s="63" t="s">
        <v>232</v>
      </c>
      <c r="N12" s="63" t="s">
        <v>145</v>
      </c>
      <c r="O12" s="63" t="s">
        <v>145</v>
      </c>
      <c r="P12" s="63" t="s">
        <v>233</v>
      </c>
      <c r="Q12" s="3" t="s">
        <v>205</v>
      </c>
      <c r="R12" s="3" t="s">
        <v>256</v>
      </c>
      <c r="S12" s="3" t="s">
        <v>5</v>
      </c>
      <c r="T12" s="3">
        <v>1</v>
      </c>
      <c r="U12" s="57"/>
      <c r="V12" s="25" t="s">
        <v>275</v>
      </c>
      <c r="W12" s="4">
        <f t="shared" si="0"/>
        <v>0</v>
      </c>
    </row>
    <row r="13" spans="1:35" s="11" customFormat="1" ht="20.100000000000001" customHeight="1" x14ac:dyDescent="0.2">
      <c r="A13" s="36">
        <v>11</v>
      </c>
      <c r="B13" s="3" t="s">
        <v>43</v>
      </c>
      <c r="C13" s="3" t="s">
        <v>283</v>
      </c>
      <c r="D13" s="2" t="s">
        <v>274</v>
      </c>
      <c r="E13" s="5" t="s">
        <v>35</v>
      </c>
      <c r="F13" s="5" t="s">
        <v>148</v>
      </c>
      <c r="G13" s="5">
        <v>2.5</v>
      </c>
      <c r="H13" s="5" t="s">
        <v>109</v>
      </c>
      <c r="I13" s="2" t="s">
        <v>208</v>
      </c>
      <c r="J13" s="63" t="s">
        <v>145</v>
      </c>
      <c r="K13" s="63"/>
      <c r="L13" s="63" t="s">
        <v>145</v>
      </c>
      <c r="M13" s="104"/>
      <c r="N13" s="63" t="s">
        <v>145</v>
      </c>
      <c r="O13" s="104"/>
      <c r="P13" s="63" t="s">
        <v>145</v>
      </c>
      <c r="Q13" s="3" t="s">
        <v>207</v>
      </c>
      <c r="R13" s="3" t="s">
        <v>158</v>
      </c>
      <c r="S13" s="3" t="s">
        <v>5</v>
      </c>
      <c r="T13" s="3">
        <v>1</v>
      </c>
      <c r="U13" s="57"/>
      <c r="V13" s="25" t="s">
        <v>275</v>
      </c>
      <c r="W13" s="4">
        <f t="shared" si="0"/>
        <v>0</v>
      </c>
    </row>
    <row r="14" spans="1:35" s="11" customFormat="1" ht="20.100000000000001" customHeight="1" x14ac:dyDescent="0.2">
      <c r="A14" s="36">
        <v>12</v>
      </c>
      <c r="B14" s="3" t="s">
        <v>43</v>
      </c>
      <c r="C14" s="3" t="s">
        <v>283</v>
      </c>
      <c r="D14" s="2" t="s">
        <v>274</v>
      </c>
      <c r="E14" s="5" t="s">
        <v>36</v>
      </c>
      <c r="F14" s="5" t="s">
        <v>148</v>
      </c>
      <c r="G14" s="5">
        <v>2.5</v>
      </c>
      <c r="H14" s="5" t="s">
        <v>109</v>
      </c>
      <c r="I14" s="2" t="s">
        <v>208</v>
      </c>
      <c r="J14" s="63" t="s">
        <v>145</v>
      </c>
      <c r="K14" s="63"/>
      <c r="L14" s="63" t="s">
        <v>145</v>
      </c>
      <c r="M14" s="104"/>
      <c r="N14" s="63" t="s">
        <v>145</v>
      </c>
      <c r="O14" s="104"/>
      <c r="P14" s="63" t="s">
        <v>145</v>
      </c>
      <c r="Q14" s="3" t="s">
        <v>207</v>
      </c>
      <c r="R14" s="3" t="s">
        <v>158</v>
      </c>
      <c r="S14" s="3" t="s">
        <v>5</v>
      </c>
      <c r="T14" s="3">
        <v>1</v>
      </c>
      <c r="U14" s="57"/>
      <c r="V14" s="25" t="s">
        <v>275</v>
      </c>
      <c r="W14" s="4">
        <f t="shared" si="0"/>
        <v>0</v>
      </c>
    </row>
    <row r="15" spans="1:35" s="11" customFormat="1" ht="20.100000000000001" customHeight="1" x14ac:dyDescent="0.2">
      <c r="A15" s="36">
        <v>13</v>
      </c>
      <c r="B15" s="3" t="s">
        <v>43</v>
      </c>
      <c r="C15" s="3" t="s">
        <v>283</v>
      </c>
      <c r="D15" s="2" t="s">
        <v>274</v>
      </c>
      <c r="E15" s="5" t="s">
        <v>37</v>
      </c>
      <c r="F15" s="5" t="s">
        <v>149</v>
      </c>
      <c r="G15" s="5" t="s">
        <v>150</v>
      </c>
      <c r="H15" s="5" t="s">
        <v>151</v>
      </c>
      <c r="I15" s="2" t="s">
        <v>208</v>
      </c>
      <c r="J15" s="63" t="s">
        <v>145</v>
      </c>
      <c r="K15" s="63"/>
      <c r="L15" s="63" t="s">
        <v>145</v>
      </c>
      <c r="M15" s="104"/>
      <c r="N15" s="63" t="s">
        <v>145</v>
      </c>
      <c r="O15" s="104"/>
      <c r="P15" s="63" t="s">
        <v>145</v>
      </c>
      <c r="Q15" s="3" t="s">
        <v>207</v>
      </c>
      <c r="R15" s="3" t="s">
        <v>158</v>
      </c>
      <c r="S15" s="3" t="s">
        <v>5</v>
      </c>
      <c r="T15" s="3">
        <v>1</v>
      </c>
      <c r="U15" s="57"/>
      <c r="V15" s="25" t="s">
        <v>275</v>
      </c>
      <c r="W15" s="4">
        <f t="shared" si="0"/>
        <v>0</v>
      </c>
    </row>
    <row r="16" spans="1:35" s="11" customFormat="1" ht="20.100000000000001" customHeight="1" x14ac:dyDescent="0.2">
      <c r="A16" s="36">
        <v>14</v>
      </c>
      <c r="B16" s="3" t="s">
        <v>43</v>
      </c>
      <c r="C16" s="3" t="s">
        <v>283</v>
      </c>
      <c r="D16" s="2" t="s">
        <v>274</v>
      </c>
      <c r="E16" s="5" t="s">
        <v>38</v>
      </c>
      <c r="F16" s="5" t="s">
        <v>149</v>
      </c>
      <c r="G16" s="5" t="s">
        <v>150</v>
      </c>
      <c r="H16" s="5" t="s">
        <v>151</v>
      </c>
      <c r="I16" s="2" t="s">
        <v>208</v>
      </c>
      <c r="J16" s="63" t="s">
        <v>145</v>
      </c>
      <c r="K16" s="63"/>
      <c r="L16" s="63" t="s">
        <v>145</v>
      </c>
      <c r="M16" s="104"/>
      <c r="N16" s="63" t="s">
        <v>145</v>
      </c>
      <c r="O16" s="104"/>
      <c r="P16" s="63" t="s">
        <v>145</v>
      </c>
      <c r="Q16" s="3" t="s">
        <v>207</v>
      </c>
      <c r="R16" s="3" t="s">
        <v>158</v>
      </c>
      <c r="S16" s="3" t="s">
        <v>5</v>
      </c>
      <c r="T16" s="3">
        <v>1</v>
      </c>
      <c r="U16" s="57"/>
      <c r="V16" s="25" t="s">
        <v>275</v>
      </c>
      <c r="W16" s="4">
        <f t="shared" si="0"/>
        <v>0</v>
      </c>
    </row>
    <row r="17" spans="1:23" s="11" customFormat="1" ht="20.100000000000001" customHeight="1" x14ac:dyDescent="0.2">
      <c r="A17" s="36">
        <v>15</v>
      </c>
      <c r="B17" s="3" t="s">
        <v>43</v>
      </c>
      <c r="C17" s="3" t="s">
        <v>283</v>
      </c>
      <c r="D17" s="2" t="s">
        <v>274</v>
      </c>
      <c r="E17" s="5" t="s">
        <v>39</v>
      </c>
      <c r="F17" s="5" t="s">
        <v>152</v>
      </c>
      <c r="G17" s="5">
        <v>1.25</v>
      </c>
      <c r="H17" s="5" t="s">
        <v>109</v>
      </c>
      <c r="I17" s="2" t="s">
        <v>208</v>
      </c>
      <c r="J17" s="63" t="s">
        <v>145</v>
      </c>
      <c r="K17" s="63"/>
      <c r="L17" s="63" t="s">
        <v>145</v>
      </c>
      <c r="M17" s="104"/>
      <c r="N17" s="63" t="s">
        <v>145</v>
      </c>
      <c r="O17" s="104"/>
      <c r="P17" s="63" t="s">
        <v>145</v>
      </c>
      <c r="Q17" s="3" t="s">
        <v>207</v>
      </c>
      <c r="R17" s="3" t="s">
        <v>158</v>
      </c>
      <c r="S17" s="3" t="s">
        <v>5</v>
      </c>
      <c r="T17" s="3">
        <v>1</v>
      </c>
      <c r="U17" s="57"/>
      <c r="V17" s="25" t="s">
        <v>275</v>
      </c>
      <c r="W17" s="4">
        <f t="shared" si="0"/>
        <v>0</v>
      </c>
    </row>
    <row r="18" spans="1:23" s="11" customFormat="1" ht="20.100000000000001" customHeight="1" x14ac:dyDescent="0.2">
      <c r="A18" s="36">
        <v>16</v>
      </c>
      <c r="B18" s="3" t="s">
        <v>43</v>
      </c>
      <c r="C18" s="3" t="s">
        <v>283</v>
      </c>
      <c r="D18" s="2" t="s">
        <v>274</v>
      </c>
      <c r="E18" s="109" t="s">
        <v>40</v>
      </c>
      <c r="F18" s="109" t="s">
        <v>153</v>
      </c>
      <c r="G18" s="109">
        <v>9.9000000000000005E-2</v>
      </c>
      <c r="H18" s="109" t="s">
        <v>154</v>
      </c>
      <c r="I18" s="2" t="s">
        <v>208</v>
      </c>
      <c r="J18" s="63"/>
      <c r="K18" s="63" t="s">
        <v>145</v>
      </c>
      <c r="L18" s="63"/>
      <c r="M18" s="63" t="s">
        <v>145</v>
      </c>
      <c r="N18" s="104"/>
      <c r="O18" s="104" t="s">
        <v>145</v>
      </c>
      <c r="P18" s="104"/>
      <c r="Q18" s="108" t="s">
        <v>207</v>
      </c>
      <c r="R18" s="108" t="s">
        <v>158</v>
      </c>
      <c r="S18" s="108" t="s">
        <v>5</v>
      </c>
      <c r="T18" s="108">
        <v>1</v>
      </c>
      <c r="U18" s="86"/>
      <c r="V18" s="27" t="s">
        <v>146</v>
      </c>
      <c r="W18" s="27"/>
    </row>
    <row r="19" spans="1:23" s="11" customFormat="1" ht="20.100000000000001" customHeight="1" x14ac:dyDescent="0.2">
      <c r="A19" s="36">
        <v>17</v>
      </c>
      <c r="B19" s="3" t="s">
        <v>43</v>
      </c>
      <c r="C19" s="3" t="s">
        <v>283</v>
      </c>
      <c r="D19" s="2" t="s">
        <v>274</v>
      </c>
      <c r="E19" s="109" t="s">
        <v>41</v>
      </c>
      <c r="F19" s="109" t="s">
        <v>153</v>
      </c>
      <c r="G19" s="109">
        <v>9.9000000000000005E-2</v>
      </c>
      <c r="H19" s="109" t="s">
        <v>154</v>
      </c>
      <c r="I19" s="2" t="s">
        <v>208</v>
      </c>
      <c r="J19" s="63"/>
      <c r="K19" s="63" t="s">
        <v>145</v>
      </c>
      <c r="L19" s="63"/>
      <c r="M19" s="63" t="s">
        <v>145</v>
      </c>
      <c r="N19" s="104"/>
      <c r="O19" s="104" t="s">
        <v>145</v>
      </c>
      <c r="P19" s="104"/>
      <c r="Q19" s="108" t="s">
        <v>207</v>
      </c>
      <c r="R19" s="108" t="s">
        <v>158</v>
      </c>
      <c r="S19" s="108" t="s">
        <v>5</v>
      </c>
      <c r="T19" s="108">
        <v>1</v>
      </c>
      <c r="U19" s="86"/>
      <c r="V19" s="27" t="s">
        <v>146</v>
      </c>
      <c r="W19" s="27"/>
    </row>
    <row r="20" spans="1:23" s="11" customFormat="1" ht="20.100000000000001" customHeight="1" x14ac:dyDescent="0.2">
      <c r="A20" s="36">
        <v>18</v>
      </c>
      <c r="B20" s="3" t="s">
        <v>27</v>
      </c>
      <c r="C20" s="3" t="s">
        <v>284</v>
      </c>
      <c r="D20" s="2" t="s">
        <v>274</v>
      </c>
      <c r="E20" s="109" t="s">
        <v>122</v>
      </c>
      <c r="F20" s="109" t="s">
        <v>156</v>
      </c>
      <c r="G20" s="109">
        <v>0.65</v>
      </c>
      <c r="H20" s="109" t="s">
        <v>116</v>
      </c>
      <c r="I20" s="2" t="s">
        <v>208</v>
      </c>
      <c r="J20" s="63"/>
      <c r="K20" s="63" t="s">
        <v>145</v>
      </c>
      <c r="L20" s="63"/>
      <c r="M20" s="63" t="s">
        <v>145</v>
      </c>
      <c r="N20" s="104"/>
      <c r="O20" s="104" t="s">
        <v>145</v>
      </c>
      <c r="P20" s="104"/>
      <c r="Q20" s="108" t="s">
        <v>207</v>
      </c>
      <c r="R20" s="108" t="s">
        <v>158</v>
      </c>
      <c r="S20" s="108" t="s">
        <v>5</v>
      </c>
      <c r="T20" s="108">
        <v>1</v>
      </c>
      <c r="U20" s="86"/>
      <c r="V20" s="27" t="s">
        <v>146</v>
      </c>
      <c r="W20" s="27"/>
    </row>
    <row r="21" spans="1:23" s="11" customFormat="1" ht="20.100000000000001" customHeight="1" x14ac:dyDescent="0.2">
      <c r="A21" s="36">
        <v>19</v>
      </c>
      <c r="B21" s="3" t="s">
        <v>43</v>
      </c>
      <c r="C21" s="3" t="s">
        <v>284</v>
      </c>
      <c r="D21" s="2" t="s">
        <v>274</v>
      </c>
      <c r="E21" s="109" t="s">
        <v>55</v>
      </c>
      <c r="F21" s="109" t="s">
        <v>155</v>
      </c>
      <c r="G21" s="109">
        <v>1</v>
      </c>
      <c r="H21" s="109" t="s">
        <v>126</v>
      </c>
      <c r="I21" s="2" t="s">
        <v>208</v>
      </c>
      <c r="J21" s="63"/>
      <c r="K21" s="63" t="s">
        <v>145</v>
      </c>
      <c r="L21" s="63"/>
      <c r="M21" s="63" t="s">
        <v>145</v>
      </c>
      <c r="N21" s="104"/>
      <c r="O21" s="104" t="s">
        <v>145</v>
      </c>
      <c r="P21" s="104"/>
      <c r="Q21" s="108" t="s">
        <v>206</v>
      </c>
      <c r="R21" s="108" t="s">
        <v>231</v>
      </c>
      <c r="S21" s="108" t="s">
        <v>5</v>
      </c>
      <c r="T21" s="108">
        <v>1</v>
      </c>
      <c r="U21" s="86"/>
      <c r="V21" s="27" t="s">
        <v>146</v>
      </c>
      <c r="W21" s="27"/>
    </row>
    <row r="22" spans="1:23" s="11" customFormat="1" ht="20.100000000000001" customHeight="1" x14ac:dyDescent="0.2">
      <c r="A22" s="36">
        <v>20</v>
      </c>
      <c r="B22" s="3" t="s">
        <v>43</v>
      </c>
      <c r="C22" s="3" t="s">
        <v>284</v>
      </c>
      <c r="D22" s="2" t="s">
        <v>274</v>
      </c>
      <c r="E22" s="109" t="s">
        <v>56</v>
      </c>
      <c r="F22" s="109" t="s">
        <v>155</v>
      </c>
      <c r="G22" s="109">
        <v>1</v>
      </c>
      <c r="H22" s="109" t="s">
        <v>126</v>
      </c>
      <c r="I22" s="2" t="s">
        <v>208</v>
      </c>
      <c r="J22" s="63"/>
      <c r="K22" s="63" t="s">
        <v>145</v>
      </c>
      <c r="L22" s="63"/>
      <c r="M22" s="63" t="s">
        <v>145</v>
      </c>
      <c r="N22" s="104"/>
      <c r="O22" s="104" t="s">
        <v>145</v>
      </c>
      <c r="P22" s="104"/>
      <c r="Q22" s="108" t="s">
        <v>206</v>
      </c>
      <c r="R22" s="108" t="s">
        <v>231</v>
      </c>
      <c r="S22" s="108" t="s">
        <v>5</v>
      </c>
      <c r="T22" s="108">
        <v>1</v>
      </c>
      <c r="U22" s="86"/>
      <c r="V22" s="27" t="s">
        <v>146</v>
      </c>
      <c r="W22" s="27"/>
    </row>
    <row r="23" spans="1:23" s="11" customFormat="1" ht="20.100000000000001" customHeight="1" x14ac:dyDescent="0.2">
      <c r="A23" s="36">
        <v>21</v>
      </c>
      <c r="B23" s="3" t="s">
        <v>43</v>
      </c>
      <c r="C23" s="3" t="s">
        <v>284</v>
      </c>
      <c r="D23" s="2" t="s">
        <v>274</v>
      </c>
      <c r="E23" s="109" t="s">
        <v>57</v>
      </c>
      <c r="F23" s="109" t="s">
        <v>155</v>
      </c>
      <c r="G23" s="109">
        <v>1</v>
      </c>
      <c r="H23" s="109" t="s">
        <v>126</v>
      </c>
      <c r="I23" s="2" t="s">
        <v>208</v>
      </c>
      <c r="J23" s="63"/>
      <c r="K23" s="63" t="s">
        <v>145</v>
      </c>
      <c r="L23" s="63"/>
      <c r="M23" s="63" t="s">
        <v>145</v>
      </c>
      <c r="N23" s="104"/>
      <c r="O23" s="104" t="s">
        <v>145</v>
      </c>
      <c r="P23" s="104"/>
      <c r="Q23" s="108" t="s">
        <v>206</v>
      </c>
      <c r="R23" s="108" t="s">
        <v>231</v>
      </c>
      <c r="S23" s="108" t="s">
        <v>5</v>
      </c>
      <c r="T23" s="108">
        <v>1</v>
      </c>
      <c r="U23" s="86"/>
      <c r="V23" s="27" t="s">
        <v>146</v>
      </c>
      <c r="W23" s="27"/>
    </row>
    <row r="24" spans="1:23" s="11" customFormat="1" ht="20.100000000000001" customHeight="1" x14ac:dyDescent="0.2">
      <c r="A24" s="36">
        <v>22</v>
      </c>
      <c r="B24" s="3" t="s">
        <v>43</v>
      </c>
      <c r="C24" s="3" t="s">
        <v>279</v>
      </c>
      <c r="D24" s="2" t="s">
        <v>274</v>
      </c>
      <c r="E24" s="109" t="s">
        <v>58</v>
      </c>
      <c r="F24" s="109" t="s">
        <v>155</v>
      </c>
      <c r="G24" s="109">
        <v>1</v>
      </c>
      <c r="H24" s="109" t="s">
        <v>126</v>
      </c>
      <c r="I24" s="2" t="s">
        <v>208</v>
      </c>
      <c r="J24" s="63"/>
      <c r="K24" s="63" t="s">
        <v>145</v>
      </c>
      <c r="L24" s="63"/>
      <c r="M24" s="63" t="s">
        <v>145</v>
      </c>
      <c r="N24" s="104"/>
      <c r="O24" s="104" t="s">
        <v>145</v>
      </c>
      <c r="P24" s="104"/>
      <c r="Q24" s="108" t="s">
        <v>206</v>
      </c>
      <c r="R24" s="108" t="s">
        <v>231</v>
      </c>
      <c r="S24" s="108" t="s">
        <v>5</v>
      </c>
      <c r="T24" s="108">
        <v>1</v>
      </c>
      <c r="U24" s="86"/>
      <c r="V24" s="27" t="s">
        <v>146</v>
      </c>
      <c r="W24" s="27"/>
    </row>
    <row r="25" spans="1:23" s="11" customFormat="1" ht="20.100000000000001" customHeight="1" x14ac:dyDescent="0.2">
      <c r="A25" s="36">
        <v>23</v>
      </c>
      <c r="B25" s="3" t="s">
        <v>43</v>
      </c>
      <c r="C25" s="3" t="s">
        <v>279</v>
      </c>
      <c r="D25" s="2" t="s">
        <v>274</v>
      </c>
      <c r="E25" s="5" t="s">
        <v>118</v>
      </c>
      <c r="F25" s="5" t="s">
        <v>119</v>
      </c>
      <c r="G25" s="5" t="s">
        <v>110</v>
      </c>
      <c r="H25" s="5" t="s">
        <v>117</v>
      </c>
      <c r="I25" s="2" t="s">
        <v>204</v>
      </c>
      <c r="J25" s="63" t="s">
        <v>145</v>
      </c>
      <c r="K25" s="63" t="s">
        <v>145</v>
      </c>
      <c r="L25" s="63" t="s">
        <v>243</v>
      </c>
      <c r="M25" s="63" t="s">
        <v>232</v>
      </c>
      <c r="N25" s="63" t="s">
        <v>145</v>
      </c>
      <c r="O25" s="63" t="s">
        <v>212</v>
      </c>
      <c r="P25" s="63" t="s">
        <v>236</v>
      </c>
      <c r="Q25" s="3" t="s">
        <v>205</v>
      </c>
      <c r="R25" s="3" t="s">
        <v>257</v>
      </c>
      <c r="S25" s="3" t="s">
        <v>5</v>
      </c>
      <c r="T25" s="3">
        <v>1</v>
      </c>
      <c r="U25" s="57"/>
      <c r="V25" s="25" t="s">
        <v>146</v>
      </c>
      <c r="W25" s="4">
        <f t="shared" si="0"/>
        <v>0</v>
      </c>
    </row>
    <row r="26" spans="1:23" s="11" customFormat="1" ht="20.100000000000001" customHeight="1" x14ac:dyDescent="0.2">
      <c r="A26" s="36">
        <v>24</v>
      </c>
      <c r="B26" s="3" t="s">
        <v>43</v>
      </c>
      <c r="C26" s="3" t="s">
        <v>284</v>
      </c>
      <c r="D26" s="2" t="s">
        <v>274</v>
      </c>
      <c r="E26" s="5" t="s">
        <v>120</v>
      </c>
      <c r="F26" s="5" t="s">
        <v>119</v>
      </c>
      <c r="G26" s="5" t="s">
        <v>110</v>
      </c>
      <c r="H26" s="5" t="s">
        <v>117</v>
      </c>
      <c r="I26" s="2" t="s">
        <v>204</v>
      </c>
      <c r="J26" s="63" t="s">
        <v>145</v>
      </c>
      <c r="K26" s="63" t="s">
        <v>212</v>
      </c>
      <c r="L26" s="63" t="s">
        <v>241</v>
      </c>
      <c r="M26" s="63" t="s">
        <v>232</v>
      </c>
      <c r="N26" s="63" t="s">
        <v>212</v>
      </c>
      <c r="O26" s="63" t="s">
        <v>235</v>
      </c>
      <c r="P26" s="63" t="s">
        <v>236</v>
      </c>
      <c r="Q26" s="3" t="s">
        <v>205</v>
      </c>
      <c r="R26" s="3" t="s">
        <v>258</v>
      </c>
      <c r="S26" s="3" t="s">
        <v>5</v>
      </c>
      <c r="T26" s="3">
        <v>1</v>
      </c>
      <c r="U26" s="57"/>
      <c r="V26" s="25" t="s">
        <v>146</v>
      </c>
      <c r="W26" s="4">
        <f t="shared" si="0"/>
        <v>0</v>
      </c>
    </row>
    <row r="27" spans="1:23" s="11" customFormat="1" ht="20.100000000000001" customHeight="1" x14ac:dyDescent="0.2">
      <c r="A27" s="36">
        <v>25</v>
      </c>
      <c r="B27" s="3" t="s">
        <v>27</v>
      </c>
      <c r="C27" s="3" t="s">
        <v>284</v>
      </c>
      <c r="D27" s="2" t="s">
        <v>274</v>
      </c>
      <c r="E27" s="109" t="s">
        <v>157</v>
      </c>
      <c r="F27" s="109" t="s">
        <v>156</v>
      </c>
      <c r="G27" s="109">
        <v>0.65</v>
      </c>
      <c r="H27" s="109" t="s">
        <v>116</v>
      </c>
      <c r="I27" s="2" t="s">
        <v>208</v>
      </c>
      <c r="J27" s="63"/>
      <c r="K27" s="63" t="s">
        <v>145</v>
      </c>
      <c r="L27" s="63"/>
      <c r="M27" s="63" t="s">
        <v>145</v>
      </c>
      <c r="N27" s="104"/>
      <c r="O27" s="104" t="s">
        <v>145</v>
      </c>
      <c r="P27" s="104"/>
      <c r="Q27" s="108" t="s">
        <v>207</v>
      </c>
      <c r="R27" s="108" t="s">
        <v>158</v>
      </c>
      <c r="S27" s="108" t="s">
        <v>5</v>
      </c>
      <c r="T27" s="108">
        <v>1</v>
      </c>
      <c r="U27" s="86"/>
      <c r="V27" s="27" t="s">
        <v>146</v>
      </c>
      <c r="W27" s="27"/>
    </row>
    <row r="28" spans="1:23" s="11" customFormat="1" ht="20.100000000000001" customHeight="1" x14ac:dyDescent="0.2">
      <c r="A28" s="36">
        <v>26</v>
      </c>
      <c r="B28" s="3" t="s">
        <v>27</v>
      </c>
      <c r="C28" s="3" t="s">
        <v>284</v>
      </c>
      <c r="D28" s="2" t="s">
        <v>274</v>
      </c>
      <c r="E28" s="109" t="s">
        <v>123</v>
      </c>
      <c r="F28" s="109" t="s">
        <v>94</v>
      </c>
      <c r="G28" s="109">
        <v>0.16</v>
      </c>
      <c r="H28" s="109" t="s">
        <v>90</v>
      </c>
      <c r="I28" s="2" t="s">
        <v>208</v>
      </c>
      <c r="J28" s="63"/>
      <c r="K28" s="63" t="s">
        <v>145</v>
      </c>
      <c r="L28" s="63"/>
      <c r="M28" s="63" t="s">
        <v>145</v>
      </c>
      <c r="N28" s="104"/>
      <c r="O28" s="104" t="s">
        <v>145</v>
      </c>
      <c r="P28" s="104"/>
      <c r="Q28" s="108" t="s">
        <v>207</v>
      </c>
      <c r="R28" s="108" t="s">
        <v>158</v>
      </c>
      <c r="S28" s="108" t="s">
        <v>5</v>
      </c>
      <c r="T28" s="108">
        <v>1</v>
      </c>
      <c r="U28" s="86"/>
      <c r="V28" s="27" t="s">
        <v>146</v>
      </c>
      <c r="W28" s="27"/>
    </row>
    <row r="29" spans="1:23" s="11" customFormat="1" ht="20.100000000000001" customHeight="1" x14ac:dyDescent="0.2">
      <c r="A29" s="36">
        <v>27</v>
      </c>
      <c r="B29" s="3" t="s">
        <v>27</v>
      </c>
      <c r="C29" s="3" t="s">
        <v>284</v>
      </c>
      <c r="D29" s="2" t="s">
        <v>274</v>
      </c>
      <c r="E29" s="109" t="s">
        <v>124</v>
      </c>
      <c r="F29" s="109" t="s">
        <v>94</v>
      </c>
      <c r="G29" s="109">
        <v>0.16</v>
      </c>
      <c r="H29" s="109" t="s">
        <v>90</v>
      </c>
      <c r="I29" s="2" t="s">
        <v>208</v>
      </c>
      <c r="J29" s="63"/>
      <c r="K29" s="63" t="s">
        <v>145</v>
      </c>
      <c r="L29" s="63"/>
      <c r="M29" s="63" t="s">
        <v>145</v>
      </c>
      <c r="N29" s="104"/>
      <c r="O29" s="104" t="s">
        <v>145</v>
      </c>
      <c r="P29" s="104"/>
      <c r="Q29" s="108" t="s">
        <v>207</v>
      </c>
      <c r="R29" s="108" t="s">
        <v>158</v>
      </c>
      <c r="S29" s="108" t="s">
        <v>5</v>
      </c>
      <c r="T29" s="108">
        <v>1</v>
      </c>
      <c r="U29" s="86"/>
      <c r="V29" s="27" t="s">
        <v>146</v>
      </c>
      <c r="W29" s="27"/>
    </row>
    <row r="30" spans="1:23" s="11" customFormat="1" ht="20.100000000000001" customHeight="1" x14ac:dyDescent="0.2">
      <c r="A30" s="36">
        <v>28</v>
      </c>
      <c r="B30" s="3" t="s">
        <v>43</v>
      </c>
      <c r="C30" s="3" t="s">
        <v>284</v>
      </c>
      <c r="D30" s="2" t="s">
        <v>274</v>
      </c>
      <c r="E30" s="109" t="s">
        <v>59</v>
      </c>
      <c r="F30" s="109" t="s">
        <v>125</v>
      </c>
      <c r="G30" s="109">
        <v>1</v>
      </c>
      <c r="H30" s="109" t="s">
        <v>126</v>
      </c>
      <c r="I30" s="2" t="s">
        <v>208</v>
      </c>
      <c r="J30" s="63"/>
      <c r="K30" s="63" t="s">
        <v>145</v>
      </c>
      <c r="L30" s="63"/>
      <c r="M30" s="63" t="s">
        <v>145</v>
      </c>
      <c r="N30" s="104"/>
      <c r="O30" s="104" t="s">
        <v>145</v>
      </c>
      <c r="P30" s="104"/>
      <c r="Q30" s="108" t="s">
        <v>206</v>
      </c>
      <c r="R30" s="108" t="s">
        <v>231</v>
      </c>
      <c r="S30" s="108" t="s">
        <v>5</v>
      </c>
      <c r="T30" s="108">
        <v>1</v>
      </c>
      <c r="U30" s="86"/>
      <c r="V30" s="27" t="s">
        <v>146</v>
      </c>
      <c r="W30" s="27"/>
    </row>
    <row r="31" spans="1:23" s="11" customFormat="1" ht="20.100000000000001" customHeight="1" x14ac:dyDescent="0.2">
      <c r="A31" s="36">
        <v>29</v>
      </c>
      <c r="B31" s="3" t="s">
        <v>43</v>
      </c>
      <c r="C31" s="3" t="s">
        <v>284</v>
      </c>
      <c r="D31" s="2" t="s">
        <v>274</v>
      </c>
      <c r="E31" s="109" t="s">
        <v>60</v>
      </c>
      <c r="F31" s="109" t="s">
        <v>125</v>
      </c>
      <c r="G31" s="109">
        <v>1</v>
      </c>
      <c r="H31" s="109" t="s">
        <v>126</v>
      </c>
      <c r="I31" s="2" t="s">
        <v>208</v>
      </c>
      <c r="J31" s="63"/>
      <c r="K31" s="63" t="s">
        <v>145</v>
      </c>
      <c r="L31" s="63"/>
      <c r="M31" s="63" t="s">
        <v>145</v>
      </c>
      <c r="N31" s="104"/>
      <c r="O31" s="104" t="s">
        <v>145</v>
      </c>
      <c r="P31" s="104"/>
      <c r="Q31" s="108" t="s">
        <v>206</v>
      </c>
      <c r="R31" s="108" t="s">
        <v>231</v>
      </c>
      <c r="S31" s="108" t="s">
        <v>5</v>
      </c>
      <c r="T31" s="108">
        <v>1</v>
      </c>
      <c r="U31" s="86"/>
      <c r="V31" s="27" t="s">
        <v>146</v>
      </c>
      <c r="W31" s="27"/>
    </row>
    <row r="32" spans="1:23" s="11" customFormat="1" ht="20.100000000000001" customHeight="1" x14ac:dyDescent="0.2">
      <c r="A32" s="36">
        <v>30</v>
      </c>
      <c r="B32" s="3" t="s">
        <v>43</v>
      </c>
      <c r="C32" s="3" t="s">
        <v>284</v>
      </c>
      <c r="D32" s="2" t="s">
        <v>274</v>
      </c>
      <c r="E32" s="109" t="s">
        <v>121</v>
      </c>
      <c r="F32" s="109" t="s">
        <v>87</v>
      </c>
      <c r="G32" s="109">
        <v>1</v>
      </c>
      <c r="H32" s="109" t="s">
        <v>89</v>
      </c>
      <c r="I32" s="2" t="s">
        <v>208</v>
      </c>
      <c r="J32" s="63"/>
      <c r="K32" s="63" t="s">
        <v>145</v>
      </c>
      <c r="L32" s="63"/>
      <c r="M32" s="63" t="s">
        <v>145</v>
      </c>
      <c r="N32" s="104"/>
      <c r="O32" s="104" t="s">
        <v>145</v>
      </c>
      <c r="P32" s="104"/>
      <c r="Q32" s="108" t="s">
        <v>206</v>
      </c>
      <c r="R32" s="108" t="s">
        <v>231</v>
      </c>
      <c r="S32" s="108" t="s">
        <v>5</v>
      </c>
      <c r="T32" s="108">
        <v>1</v>
      </c>
      <c r="U32" s="86"/>
      <c r="V32" s="27" t="s">
        <v>146</v>
      </c>
      <c r="W32" s="27"/>
    </row>
    <row r="33" spans="1:23" s="11" customFormat="1" ht="20.100000000000001" customHeight="1" x14ac:dyDescent="0.2">
      <c r="A33" s="36">
        <v>31</v>
      </c>
      <c r="B33" s="3" t="s">
        <v>43</v>
      </c>
      <c r="C33" s="3" t="s">
        <v>284</v>
      </c>
      <c r="D33" s="2" t="s">
        <v>274</v>
      </c>
      <c r="E33" s="109" t="s">
        <v>127</v>
      </c>
      <c r="F33" s="109" t="s">
        <v>88</v>
      </c>
      <c r="G33" s="109">
        <v>1</v>
      </c>
      <c r="H33" s="109" t="s">
        <v>90</v>
      </c>
      <c r="I33" s="2" t="s">
        <v>208</v>
      </c>
      <c r="J33" s="63"/>
      <c r="K33" s="63" t="s">
        <v>145</v>
      </c>
      <c r="L33" s="63"/>
      <c r="M33" s="63" t="s">
        <v>145</v>
      </c>
      <c r="N33" s="104"/>
      <c r="O33" s="104" t="s">
        <v>145</v>
      </c>
      <c r="P33" s="104"/>
      <c r="Q33" s="108" t="s">
        <v>206</v>
      </c>
      <c r="R33" s="108" t="s">
        <v>231</v>
      </c>
      <c r="S33" s="108" t="s">
        <v>5</v>
      </c>
      <c r="T33" s="108">
        <v>1</v>
      </c>
      <c r="U33" s="86"/>
      <c r="V33" s="27" t="s">
        <v>146</v>
      </c>
      <c r="W33" s="27"/>
    </row>
    <row r="34" spans="1:23" s="11" customFormat="1" ht="20.100000000000001" customHeight="1" x14ac:dyDescent="0.2">
      <c r="A34" s="36">
        <v>32</v>
      </c>
      <c r="B34" s="3" t="s">
        <v>43</v>
      </c>
      <c r="C34" s="3" t="s">
        <v>284</v>
      </c>
      <c r="D34" s="2" t="s">
        <v>274</v>
      </c>
      <c r="E34" s="109" t="s">
        <v>128</v>
      </c>
      <c r="F34" s="109" t="s">
        <v>88</v>
      </c>
      <c r="G34" s="109">
        <v>1</v>
      </c>
      <c r="H34" s="109" t="s">
        <v>90</v>
      </c>
      <c r="I34" s="2" t="s">
        <v>208</v>
      </c>
      <c r="J34" s="63"/>
      <c r="K34" s="63" t="s">
        <v>145</v>
      </c>
      <c r="L34" s="63"/>
      <c r="M34" s="63" t="s">
        <v>145</v>
      </c>
      <c r="N34" s="104"/>
      <c r="O34" s="104" t="s">
        <v>145</v>
      </c>
      <c r="P34" s="104"/>
      <c r="Q34" s="108" t="s">
        <v>206</v>
      </c>
      <c r="R34" s="108" t="s">
        <v>231</v>
      </c>
      <c r="S34" s="108" t="s">
        <v>5</v>
      </c>
      <c r="T34" s="108">
        <v>1</v>
      </c>
      <c r="U34" s="86"/>
      <c r="V34" s="27" t="s">
        <v>146</v>
      </c>
      <c r="W34" s="27"/>
    </row>
    <row r="35" spans="1:23" s="11" customFormat="1" ht="20.100000000000001" customHeight="1" x14ac:dyDescent="0.2">
      <c r="A35" s="36">
        <v>33</v>
      </c>
      <c r="B35" s="3" t="s">
        <v>43</v>
      </c>
      <c r="C35" s="3" t="s">
        <v>284</v>
      </c>
      <c r="D35" s="2" t="s">
        <v>274</v>
      </c>
      <c r="E35" s="98" t="s">
        <v>129</v>
      </c>
      <c r="F35" s="5" t="s">
        <v>91</v>
      </c>
      <c r="G35" s="5">
        <v>0.63</v>
      </c>
      <c r="H35" s="5" t="s">
        <v>90</v>
      </c>
      <c r="I35" s="2" t="s">
        <v>208</v>
      </c>
      <c r="J35" s="63"/>
      <c r="K35" s="63"/>
      <c r="L35" s="63" t="s">
        <v>145</v>
      </c>
      <c r="M35" s="104"/>
      <c r="N35" s="63" t="s">
        <v>145</v>
      </c>
      <c r="O35" s="104"/>
      <c r="P35" s="63" t="s">
        <v>145</v>
      </c>
      <c r="Q35" s="3" t="s">
        <v>206</v>
      </c>
      <c r="R35" s="3" t="s">
        <v>231</v>
      </c>
      <c r="S35" s="3" t="s">
        <v>5</v>
      </c>
      <c r="T35" s="3">
        <v>1</v>
      </c>
      <c r="U35" s="57"/>
      <c r="V35" s="25" t="s">
        <v>146</v>
      </c>
      <c r="W35" s="4">
        <f t="shared" si="0"/>
        <v>0</v>
      </c>
    </row>
    <row r="36" spans="1:23" s="11" customFormat="1" ht="20.100000000000001" customHeight="1" x14ac:dyDescent="0.2">
      <c r="A36" s="36">
        <v>34</v>
      </c>
      <c r="B36" s="3" t="s">
        <v>43</v>
      </c>
      <c r="C36" s="3" t="s">
        <v>284</v>
      </c>
      <c r="D36" s="2" t="s">
        <v>274</v>
      </c>
      <c r="E36" s="5" t="s">
        <v>130</v>
      </c>
      <c r="F36" s="5" t="s">
        <v>91</v>
      </c>
      <c r="G36" s="5">
        <v>0.63</v>
      </c>
      <c r="H36" s="5" t="s">
        <v>90</v>
      </c>
      <c r="I36" s="2" t="s">
        <v>208</v>
      </c>
      <c r="J36" s="63"/>
      <c r="K36" s="63"/>
      <c r="L36" s="63" t="s">
        <v>145</v>
      </c>
      <c r="M36" s="104"/>
      <c r="N36" s="63" t="s">
        <v>145</v>
      </c>
      <c r="O36" s="104"/>
      <c r="P36" s="63" t="s">
        <v>145</v>
      </c>
      <c r="Q36" s="3" t="s">
        <v>206</v>
      </c>
      <c r="R36" s="3" t="s">
        <v>231</v>
      </c>
      <c r="S36" s="3" t="s">
        <v>5</v>
      </c>
      <c r="T36" s="3">
        <v>1</v>
      </c>
      <c r="U36" s="57"/>
      <c r="V36" s="25" t="s">
        <v>146</v>
      </c>
      <c r="W36" s="4">
        <f t="shared" si="0"/>
        <v>0</v>
      </c>
    </row>
    <row r="37" spans="1:23" s="11" customFormat="1" ht="20.100000000000001" customHeight="1" x14ac:dyDescent="0.2">
      <c r="A37" s="36">
        <v>35</v>
      </c>
      <c r="B37" s="3" t="s">
        <v>43</v>
      </c>
      <c r="C37" s="3" t="s">
        <v>284</v>
      </c>
      <c r="D37" s="2" t="s">
        <v>274</v>
      </c>
      <c r="E37" s="5" t="s">
        <v>131</v>
      </c>
      <c r="F37" s="5" t="s">
        <v>92</v>
      </c>
      <c r="G37" s="5">
        <v>0.63</v>
      </c>
      <c r="H37" s="5" t="s">
        <v>90</v>
      </c>
      <c r="I37" s="2" t="s">
        <v>208</v>
      </c>
      <c r="J37" s="63"/>
      <c r="K37" s="63"/>
      <c r="L37" s="63" t="s">
        <v>145</v>
      </c>
      <c r="M37" s="104"/>
      <c r="N37" s="63" t="s">
        <v>145</v>
      </c>
      <c r="O37" s="104"/>
      <c r="P37" s="63" t="s">
        <v>145</v>
      </c>
      <c r="Q37" s="3" t="s">
        <v>206</v>
      </c>
      <c r="R37" s="3" t="s">
        <v>231</v>
      </c>
      <c r="S37" s="3" t="s">
        <v>5</v>
      </c>
      <c r="T37" s="3">
        <v>1</v>
      </c>
      <c r="U37" s="57"/>
      <c r="V37" s="25" t="s">
        <v>146</v>
      </c>
      <c r="W37" s="4">
        <f t="shared" si="0"/>
        <v>0</v>
      </c>
    </row>
    <row r="38" spans="1:23" s="11" customFormat="1" ht="20.100000000000001" customHeight="1" x14ac:dyDescent="0.2">
      <c r="A38" s="36">
        <v>36</v>
      </c>
      <c r="B38" s="3" t="s">
        <v>43</v>
      </c>
      <c r="C38" s="3" t="s">
        <v>284</v>
      </c>
      <c r="D38" s="2" t="s">
        <v>274</v>
      </c>
      <c r="E38" s="5" t="s">
        <v>132</v>
      </c>
      <c r="F38" s="5" t="s">
        <v>92</v>
      </c>
      <c r="G38" s="5">
        <v>0.63</v>
      </c>
      <c r="H38" s="5" t="s">
        <v>90</v>
      </c>
      <c r="I38" s="2" t="s">
        <v>208</v>
      </c>
      <c r="J38" s="63"/>
      <c r="K38" s="63"/>
      <c r="L38" s="63" t="s">
        <v>145</v>
      </c>
      <c r="M38" s="104"/>
      <c r="N38" s="63" t="s">
        <v>145</v>
      </c>
      <c r="O38" s="104"/>
      <c r="P38" s="63" t="s">
        <v>145</v>
      </c>
      <c r="Q38" s="3" t="s">
        <v>206</v>
      </c>
      <c r="R38" s="3" t="s">
        <v>231</v>
      </c>
      <c r="S38" s="3" t="s">
        <v>5</v>
      </c>
      <c r="T38" s="3">
        <v>1</v>
      </c>
      <c r="U38" s="57"/>
      <c r="V38" s="25" t="s">
        <v>146</v>
      </c>
      <c r="W38" s="4">
        <f t="shared" si="0"/>
        <v>0</v>
      </c>
    </row>
    <row r="39" spans="1:23" s="11" customFormat="1" ht="20.100000000000001" customHeight="1" x14ac:dyDescent="0.2">
      <c r="A39" s="36">
        <v>37</v>
      </c>
      <c r="B39" s="3" t="s">
        <v>43</v>
      </c>
      <c r="C39" s="3" t="s">
        <v>284</v>
      </c>
      <c r="D39" s="2" t="s">
        <v>274</v>
      </c>
      <c r="E39" s="5" t="s">
        <v>133</v>
      </c>
      <c r="F39" s="5" t="s">
        <v>93</v>
      </c>
      <c r="G39" s="5">
        <v>0.4</v>
      </c>
      <c r="H39" s="5" t="s">
        <v>90</v>
      </c>
      <c r="I39" s="2" t="s">
        <v>208</v>
      </c>
      <c r="J39" s="63"/>
      <c r="K39" s="63"/>
      <c r="L39" s="63" t="s">
        <v>145</v>
      </c>
      <c r="M39" s="104"/>
      <c r="N39" s="63" t="s">
        <v>145</v>
      </c>
      <c r="O39" s="104"/>
      <c r="P39" s="63" t="s">
        <v>145</v>
      </c>
      <c r="Q39" s="3" t="s">
        <v>206</v>
      </c>
      <c r="R39" s="3" t="s">
        <v>231</v>
      </c>
      <c r="S39" s="3" t="s">
        <v>5</v>
      </c>
      <c r="T39" s="3">
        <v>1</v>
      </c>
      <c r="U39" s="57"/>
      <c r="V39" s="25" t="s">
        <v>146</v>
      </c>
      <c r="W39" s="4">
        <f t="shared" si="0"/>
        <v>0</v>
      </c>
    </row>
    <row r="40" spans="1:23" s="11" customFormat="1" ht="20.100000000000001" customHeight="1" x14ac:dyDescent="0.2">
      <c r="A40" s="36">
        <v>38</v>
      </c>
      <c r="B40" s="3" t="s">
        <v>27</v>
      </c>
      <c r="C40" s="3" t="s">
        <v>284</v>
      </c>
      <c r="D40" s="2" t="s">
        <v>274</v>
      </c>
      <c r="E40" s="5" t="s">
        <v>67</v>
      </c>
      <c r="F40" s="5" t="s">
        <v>95</v>
      </c>
      <c r="G40" s="5">
        <v>0.1</v>
      </c>
      <c r="H40" s="5" t="s">
        <v>90</v>
      </c>
      <c r="I40" s="2" t="s">
        <v>208</v>
      </c>
      <c r="J40" s="63"/>
      <c r="K40" s="63"/>
      <c r="L40" s="63" t="s">
        <v>145</v>
      </c>
      <c r="M40" s="104"/>
      <c r="N40" s="63" t="s">
        <v>145</v>
      </c>
      <c r="O40" s="104"/>
      <c r="P40" s="63" t="s">
        <v>145</v>
      </c>
      <c r="Q40" s="3" t="s">
        <v>207</v>
      </c>
      <c r="R40" s="3" t="s">
        <v>158</v>
      </c>
      <c r="S40" s="3" t="s">
        <v>5</v>
      </c>
      <c r="T40" s="3">
        <v>1</v>
      </c>
      <c r="U40" s="57"/>
      <c r="V40" s="25" t="s">
        <v>146</v>
      </c>
      <c r="W40" s="4">
        <f t="shared" si="0"/>
        <v>0</v>
      </c>
    </row>
    <row r="41" spans="1:23" s="11" customFormat="1" ht="20.100000000000001" customHeight="1" x14ac:dyDescent="0.2">
      <c r="A41" s="36">
        <v>39</v>
      </c>
      <c r="B41" s="3" t="s">
        <v>27</v>
      </c>
      <c r="C41" s="3" t="s">
        <v>284</v>
      </c>
      <c r="D41" s="2" t="s">
        <v>274</v>
      </c>
      <c r="E41" s="5" t="s">
        <v>68</v>
      </c>
      <c r="F41" s="5" t="s">
        <v>95</v>
      </c>
      <c r="G41" s="5">
        <v>0.1</v>
      </c>
      <c r="H41" s="5" t="s">
        <v>90</v>
      </c>
      <c r="I41" s="2" t="s">
        <v>208</v>
      </c>
      <c r="J41" s="63"/>
      <c r="K41" s="63"/>
      <c r="L41" s="63" t="s">
        <v>145</v>
      </c>
      <c r="M41" s="104"/>
      <c r="N41" s="63" t="s">
        <v>145</v>
      </c>
      <c r="O41" s="104"/>
      <c r="P41" s="63" t="s">
        <v>145</v>
      </c>
      <c r="Q41" s="3" t="s">
        <v>207</v>
      </c>
      <c r="R41" s="3" t="s">
        <v>158</v>
      </c>
      <c r="S41" s="3" t="s">
        <v>5</v>
      </c>
      <c r="T41" s="3">
        <v>1</v>
      </c>
      <c r="U41" s="57"/>
      <c r="V41" s="25" t="s">
        <v>146</v>
      </c>
      <c r="W41" s="4">
        <f t="shared" si="0"/>
        <v>0</v>
      </c>
    </row>
    <row r="42" spans="1:23" s="11" customFormat="1" ht="20.100000000000001" customHeight="1" x14ac:dyDescent="0.2">
      <c r="A42" s="36">
        <v>40</v>
      </c>
      <c r="B42" s="3" t="s">
        <v>27</v>
      </c>
      <c r="C42" s="3" t="s">
        <v>284</v>
      </c>
      <c r="D42" s="2" t="s">
        <v>274</v>
      </c>
      <c r="E42" s="5" t="s">
        <v>134</v>
      </c>
      <c r="F42" s="5" t="s">
        <v>96</v>
      </c>
      <c r="G42" s="5">
        <v>0.2</v>
      </c>
      <c r="H42" s="5" t="s">
        <v>97</v>
      </c>
      <c r="I42" s="2" t="s">
        <v>208</v>
      </c>
      <c r="J42" s="63" t="s">
        <v>145</v>
      </c>
      <c r="K42" s="63"/>
      <c r="L42" s="63" t="s">
        <v>145</v>
      </c>
      <c r="M42" s="104"/>
      <c r="N42" s="63" t="s">
        <v>145</v>
      </c>
      <c r="O42" s="104"/>
      <c r="P42" s="63" t="s">
        <v>145</v>
      </c>
      <c r="Q42" s="3" t="s">
        <v>207</v>
      </c>
      <c r="R42" s="3" t="s">
        <v>158</v>
      </c>
      <c r="S42" s="6" t="s">
        <v>5</v>
      </c>
      <c r="T42" s="6">
        <v>1</v>
      </c>
      <c r="U42" s="57"/>
      <c r="V42" s="25" t="s">
        <v>146</v>
      </c>
      <c r="W42" s="4">
        <f t="shared" si="0"/>
        <v>0</v>
      </c>
    </row>
    <row r="43" spans="1:23" s="11" customFormat="1" ht="20.100000000000001" customHeight="1" x14ac:dyDescent="0.2">
      <c r="A43" s="36">
        <v>41</v>
      </c>
      <c r="B43" s="3"/>
      <c r="C43" s="3" t="s">
        <v>284</v>
      </c>
      <c r="D43" s="2" t="s">
        <v>274</v>
      </c>
      <c r="E43" s="109" t="s">
        <v>228</v>
      </c>
      <c r="F43" s="109"/>
      <c r="G43" s="109">
        <v>1.25</v>
      </c>
      <c r="H43" s="109" t="s">
        <v>227</v>
      </c>
      <c r="I43" s="2" t="s">
        <v>208</v>
      </c>
      <c r="J43" s="63"/>
      <c r="K43" s="63"/>
      <c r="L43" s="63"/>
      <c r="M43" s="104"/>
      <c r="N43" s="104"/>
      <c r="O43" s="63" t="s">
        <v>145</v>
      </c>
      <c r="P43" s="104"/>
      <c r="Q43" s="108" t="s">
        <v>207</v>
      </c>
      <c r="R43" s="108" t="s">
        <v>158</v>
      </c>
      <c r="S43" s="108" t="s">
        <v>5</v>
      </c>
      <c r="T43" s="29">
        <v>1</v>
      </c>
      <c r="U43" s="86"/>
      <c r="V43" s="27"/>
      <c r="W43" s="27"/>
    </row>
    <row r="44" spans="1:23" s="11" customFormat="1" ht="20.100000000000001" customHeight="1" x14ac:dyDescent="0.2">
      <c r="A44" s="36">
        <v>42</v>
      </c>
      <c r="B44" s="3"/>
      <c r="C44" s="3" t="s">
        <v>284</v>
      </c>
      <c r="D44" s="2" t="s">
        <v>274</v>
      </c>
      <c r="E44" s="109" t="s">
        <v>229</v>
      </c>
      <c r="F44" s="109"/>
      <c r="G44" s="109">
        <v>1.25</v>
      </c>
      <c r="H44" s="109" t="s">
        <v>227</v>
      </c>
      <c r="I44" s="2" t="s">
        <v>208</v>
      </c>
      <c r="J44" s="63"/>
      <c r="K44" s="63"/>
      <c r="L44" s="63"/>
      <c r="M44" s="104"/>
      <c r="N44" s="104"/>
      <c r="O44" s="63" t="s">
        <v>145</v>
      </c>
      <c r="P44" s="104"/>
      <c r="Q44" s="108" t="s">
        <v>207</v>
      </c>
      <c r="R44" s="108" t="s">
        <v>158</v>
      </c>
      <c r="S44" s="108" t="s">
        <v>5</v>
      </c>
      <c r="T44" s="29">
        <v>1</v>
      </c>
      <c r="U44" s="86"/>
      <c r="V44" s="27"/>
      <c r="W44" s="27"/>
    </row>
    <row r="45" spans="1:23" x14ac:dyDescent="0.25">
      <c r="E45" s="7"/>
      <c r="W45" s="24">
        <f>SUM(W3:W44)</f>
        <v>0</v>
      </c>
    </row>
    <row r="47" spans="1:23" x14ac:dyDescent="0.25">
      <c r="B47" s="33"/>
      <c r="C47" s="33"/>
      <c r="D47" s="22"/>
      <c r="E47" s="85" t="s">
        <v>7</v>
      </c>
      <c r="F47" s="85"/>
      <c r="G47" s="85"/>
      <c r="H47" s="85"/>
      <c r="I47" s="34"/>
      <c r="J47" s="22"/>
      <c r="K47" s="22"/>
      <c r="L47" s="22"/>
      <c r="M47" s="22"/>
      <c r="N47" s="22"/>
      <c r="O47" s="22"/>
      <c r="P47" s="22"/>
      <c r="Q47" s="95"/>
    </row>
    <row r="48" spans="1:23" x14ac:dyDescent="0.25">
      <c r="B48" s="13"/>
      <c r="C48" s="13"/>
      <c r="E48" s="45" t="s">
        <v>8</v>
      </c>
      <c r="F48" s="14"/>
      <c r="G48" s="14"/>
      <c r="H48" s="14"/>
      <c r="Q48" s="96"/>
      <c r="T48" s="9" t="s">
        <v>9</v>
      </c>
    </row>
    <row r="50" spans="1:3" x14ac:dyDescent="0.25">
      <c r="A50" s="133" t="s">
        <v>164</v>
      </c>
      <c r="B50" s="133" t="s">
        <v>165</v>
      </c>
      <c r="C50" s="133" t="s">
        <v>166</v>
      </c>
    </row>
    <row r="51" spans="1:3" x14ac:dyDescent="0.25">
      <c r="A51" s="134" t="str">
        <f>IFERROR(VLOOKUP(B51,#REF!,2,0),"")</f>
        <v/>
      </c>
      <c r="B51" s="125" t="s">
        <v>288</v>
      </c>
      <c r="C51" s="49">
        <f>SUMIF($C$3:$C$44,B51,$W$3:$W$44)</f>
        <v>0</v>
      </c>
    </row>
    <row r="52" spans="1:3" x14ac:dyDescent="0.25">
      <c r="A52" s="134" t="str">
        <f>IFERROR(VLOOKUP(B52,#REF!,2,0),"")</f>
        <v/>
      </c>
      <c r="B52" s="125" t="s">
        <v>289</v>
      </c>
      <c r="C52" s="49">
        <f t="shared" ref="C52:C81" si="1">SUMIF($C$3:$C$44,B52,$W$3:$W$44)</f>
        <v>0</v>
      </c>
    </row>
    <row r="53" spans="1:3" x14ac:dyDescent="0.25">
      <c r="A53" s="134" t="str">
        <f>IFERROR(VLOOKUP(B53,#REF!,2,0),"")</f>
        <v/>
      </c>
      <c r="B53" s="125" t="s">
        <v>290</v>
      </c>
      <c r="C53" s="49">
        <f t="shared" si="1"/>
        <v>0</v>
      </c>
    </row>
    <row r="54" spans="1:3" x14ac:dyDescent="0.25">
      <c r="A54" s="135"/>
      <c r="B54" s="125" t="s">
        <v>291</v>
      </c>
      <c r="C54" s="49">
        <f t="shared" si="1"/>
        <v>0</v>
      </c>
    </row>
    <row r="55" spans="1:3" x14ac:dyDescent="0.25">
      <c r="A55" s="136"/>
      <c r="B55" s="125" t="s">
        <v>292</v>
      </c>
      <c r="C55" s="49">
        <f t="shared" si="1"/>
        <v>0</v>
      </c>
    </row>
    <row r="56" spans="1:3" x14ac:dyDescent="0.25">
      <c r="A56" s="136"/>
      <c r="B56" s="125" t="s">
        <v>293</v>
      </c>
      <c r="C56" s="49">
        <f t="shared" si="1"/>
        <v>0</v>
      </c>
    </row>
    <row r="57" spans="1:3" x14ac:dyDescent="0.25">
      <c r="A57" s="136"/>
      <c r="B57" s="125" t="s">
        <v>294</v>
      </c>
      <c r="C57" s="49">
        <f t="shared" si="1"/>
        <v>0</v>
      </c>
    </row>
    <row r="58" spans="1:3" x14ac:dyDescent="0.25">
      <c r="A58" s="136"/>
      <c r="B58" s="125" t="s">
        <v>295</v>
      </c>
      <c r="C58" s="49">
        <f t="shared" si="1"/>
        <v>0</v>
      </c>
    </row>
    <row r="59" spans="1:3" x14ac:dyDescent="0.25">
      <c r="A59" s="136"/>
      <c r="B59" s="125" t="s">
        <v>279</v>
      </c>
      <c r="C59" s="49">
        <f t="shared" si="1"/>
        <v>0</v>
      </c>
    </row>
    <row r="60" spans="1:3" x14ac:dyDescent="0.25">
      <c r="A60" s="136"/>
      <c r="B60" s="125" t="s">
        <v>296</v>
      </c>
      <c r="C60" s="49">
        <f t="shared" si="1"/>
        <v>0</v>
      </c>
    </row>
    <row r="61" spans="1:3" x14ac:dyDescent="0.25">
      <c r="A61" s="136"/>
      <c r="B61" s="125" t="s">
        <v>297</v>
      </c>
      <c r="C61" s="49">
        <f t="shared" si="1"/>
        <v>0</v>
      </c>
    </row>
    <row r="62" spans="1:3" x14ac:dyDescent="0.25">
      <c r="A62" s="136"/>
      <c r="B62" s="125" t="s">
        <v>284</v>
      </c>
      <c r="C62" s="49">
        <f t="shared" si="1"/>
        <v>0</v>
      </c>
    </row>
    <row r="63" spans="1:3" x14ac:dyDescent="0.25">
      <c r="A63" s="136"/>
      <c r="B63" s="125" t="s">
        <v>280</v>
      </c>
      <c r="C63" s="49">
        <f t="shared" si="1"/>
        <v>0</v>
      </c>
    </row>
    <row r="64" spans="1:3" x14ac:dyDescent="0.25">
      <c r="A64" s="136"/>
      <c r="B64" s="125" t="s">
        <v>298</v>
      </c>
      <c r="C64" s="49">
        <f t="shared" si="1"/>
        <v>0</v>
      </c>
    </row>
    <row r="65" spans="1:3" x14ac:dyDescent="0.25">
      <c r="A65" s="136"/>
      <c r="B65" s="125" t="s">
        <v>299</v>
      </c>
      <c r="C65" s="49">
        <f t="shared" si="1"/>
        <v>0</v>
      </c>
    </row>
    <row r="66" spans="1:3" x14ac:dyDescent="0.25">
      <c r="A66" s="136"/>
      <c r="B66" s="125" t="s">
        <v>281</v>
      </c>
      <c r="C66" s="49">
        <f t="shared" si="1"/>
        <v>0</v>
      </c>
    </row>
    <row r="67" spans="1:3" x14ac:dyDescent="0.25">
      <c r="A67" s="136"/>
      <c r="B67" s="125" t="s">
        <v>300</v>
      </c>
      <c r="C67" s="49">
        <f t="shared" si="1"/>
        <v>0</v>
      </c>
    </row>
    <row r="68" spans="1:3" x14ac:dyDescent="0.25">
      <c r="A68" s="136"/>
      <c r="B68" s="125" t="s">
        <v>301</v>
      </c>
      <c r="C68" s="49">
        <f t="shared" si="1"/>
        <v>0</v>
      </c>
    </row>
    <row r="69" spans="1:3" x14ac:dyDescent="0.25">
      <c r="A69" s="136"/>
      <c r="B69" s="125" t="s">
        <v>302</v>
      </c>
      <c r="C69" s="49">
        <f t="shared" si="1"/>
        <v>0</v>
      </c>
    </row>
    <row r="70" spans="1:3" x14ac:dyDescent="0.25">
      <c r="A70" s="136"/>
      <c r="B70" s="125" t="s">
        <v>21</v>
      </c>
      <c r="C70" s="49">
        <f t="shared" si="1"/>
        <v>0</v>
      </c>
    </row>
    <row r="71" spans="1:3" x14ac:dyDescent="0.25">
      <c r="A71" s="136"/>
      <c r="B71" s="125" t="s">
        <v>15</v>
      </c>
      <c r="C71" s="49">
        <f t="shared" si="1"/>
        <v>0</v>
      </c>
    </row>
    <row r="72" spans="1:3" x14ac:dyDescent="0.25">
      <c r="A72" s="136"/>
      <c r="B72" s="125" t="s">
        <v>303</v>
      </c>
      <c r="C72" s="49">
        <f t="shared" si="1"/>
        <v>0</v>
      </c>
    </row>
    <row r="73" spans="1:3" x14ac:dyDescent="0.25">
      <c r="A73" s="136"/>
      <c r="B73" s="125" t="s">
        <v>44</v>
      </c>
      <c r="C73" s="49">
        <f t="shared" si="1"/>
        <v>0</v>
      </c>
    </row>
    <row r="74" spans="1:3" x14ac:dyDescent="0.25">
      <c r="A74" s="136"/>
      <c r="B74" s="125" t="s">
        <v>304</v>
      </c>
      <c r="C74" s="49">
        <f t="shared" si="1"/>
        <v>0</v>
      </c>
    </row>
    <row r="75" spans="1:3" x14ac:dyDescent="0.25">
      <c r="A75" s="136"/>
      <c r="B75" s="125" t="s">
        <v>283</v>
      </c>
      <c r="C75" s="49">
        <f t="shared" si="1"/>
        <v>0</v>
      </c>
    </row>
    <row r="76" spans="1:3" x14ac:dyDescent="0.25">
      <c r="A76" s="136"/>
      <c r="B76" s="125" t="s">
        <v>282</v>
      </c>
      <c r="C76" s="49">
        <f t="shared" si="1"/>
        <v>0</v>
      </c>
    </row>
    <row r="77" spans="1:3" x14ac:dyDescent="0.25">
      <c r="A77" s="136"/>
      <c r="B77" s="125" t="s">
        <v>305</v>
      </c>
      <c r="C77" s="49">
        <f t="shared" si="1"/>
        <v>0</v>
      </c>
    </row>
    <row r="78" spans="1:3" x14ac:dyDescent="0.25">
      <c r="A78" s="136"/>
      <c r="B78" s="125" t="s">
        <v>306</v>
      </c>
      <c r="C78" s="49">
        <f t="shared" si="1"/>
        <v>0</v>
      </c>
    </row>
    <row r="79" spans="1:3" x14ac:dyDescent="0.25">
      <c r="A79" s="136"/>
      <c r="B79" s="125" t="s">
        <v>52</v>
      </c>
      <c r="C79" s="49">
        <f t="shared" si="1"/>
        <v>0</v>
      </c>
    </row>
    <row r="80" spans="1:3" x14ac:dyDescent="0.25">
      <c r="A80" s="136"/>
      <c r="B80" s="125" t="s">
        <v>307</v>
      </c>
      <c r="C80" s="49">
        <f t="shared" si="1"/>
        <v>0</v>
      </c>
    </row>
    <row r="81" spans="1:3" x14ac:dyDescent="0.25">
      <c r="A81" s="136"/>
      <c r="B81" s="125" t="s">
        <v>308</v>
      </c>
      <c r="C81" s="49">
        <f t="shared" si="1"/>
        <v>0</v>
      </c>
    </row>
    <row r="82" spans="1:3" x14ac:dyDescent="0.25">
      <c r="A82"/>
      <c r="B82" s="137"/>
      <c r="C82" s="138">
        <f>SUM(C51:C81)</f>
        <v>0</v>
      </c>
    </row>
    <row r="196" spans="1:3" ht="15.75" customHeight="1" x14ac:dyDescent="0.25"/>
    <row r="199" spans="1:3" x14ac:dyDescent="0.25">
      <c r="A199" s="47" t="s">
        <v>164</v>
      </c>
      <c r="B199" s="47" t="s">
        <v>165</v>
      </c>
      <c r="C199" s="47" t="s">
        <v>166</v>
      </c>
    </row>
    <row r="200" spans="1:3" x14ac:dyDescent="0.25">
      <c r="A200" s="42" t="str">
        <f>IFERROR(VLOOKUP(B200,#REF!,2,0),"")</f>
        <v/>
      </c>
      <c r="B200" s="48" t="s">
        <v>42</v>
      </c>
      <c r="C200" s="49">
        <f t="shared" ref="C200:C213" si="2">SUMIF($C$3:$C$42,B200,$W$3:$W$42)</f>
        <v>0</v>
      </c>
    </row>
    <row r="201" spans="1:3" x14ac:dyDescent="0.25">
      <c r="A201" s="42" t="str">
        <f>IFERROR(VLOOKUP(B201,#REF!,2,0),"")</f>
        <v/>
      </c>
      <c r="B201" s="48" t="s">
        <v>26</v>
      </c>
      <c r="C201" s="49">
        <f t="shared" si="2"/>
        <v>0</v>
      </c>
    </row>
    <row r="202" spans="1:3" x14ac:dyDescent="0.25">
      <c r="A202" s="42" t="str">
        <f>IFERROR(VLOOKUP(B202,#REF!,2,0),"")</f>
        <v/>
      </c>
      <c r="B202" s="48" t="s">
        <v>11</v>
      </c>
      <c r="C202" s="49">
        <f t="shared" si="2"/>
        <v>0</v>
      </c>
    </row>
    <row r="203" spans="1:3" x14ac:dyDescent="0.25">
      <c r="A203" s="42" t="str">
        <f>IFERROR(VLOOKUP(B203,#REF!,2,0),"")</f>
        <v/>
      </c>
      <c r="B203" s="48" t="s">
        <v>19</v>
      </c>
      <c r="C203" s="49">
        <f t="shared" si="2"/>
        <v>0</v>
      </c>
    </row>
    <row r="204" spans="1:3" x14ac:dyDescent="0.25">
      <c r="A204" s="42" t="str">
        <f>IFERROR(VLOOKUP(B204,#REF!,2,0),"")</f>
        <v/>
      </c>
      <c r="B204" s="48" t="s">
        <v>13</v>
      </c>
      <c r="C204" s="49">
        <f t="shared" si="2"/>
        <v>0</v>
      </c>
    </row>
    <row r="205" spans="1:3" x14ac:dyDescent="0.25">
      <c r="A205" s="42" t="str">
        <f>IFERROR(VLOOKUP(B205,#REF!,2,0),"")</f>
        <v/>
      </c>
      <c r="B205" s="48" t="s">
        <v>21</v>
      </c>
      <c r="C205" s="49">
        <f t="shared" si="2"/>
        <v>0</v>
      </c>
    </row>
    <row r="206" spans="1:3" x14ac:dyDescent="0.25">
      <c r="A206" s="42" t="str">
        <f>IFERROR(VLOOKUP(B206,#REF!,2,0),"")</f>
        <v/>
      </c>
      <c r="B206" s="48" t="s">
        <v>15</v>
      </c>
      <c r="C206" s="49">
        <f t="shared" si="2"/>
        <v>0</v>
      </c>
    </row>
    <row r="207" spans="1:3" x14ac:dyDescent="0.25">
      <c r="A207" s="42" t="str">
        <f>IFERROR(VLOOKUP(B207,#REF!,2,0),"")</f>
        <v/>
      </c>
      <c r="B207" s="50" t="s">
        <v>44</v>
      </c>
      <c r="C207" s="49">
        <f t="shared" si="2"/>
        <v>0</v>
      </c>
    </row>
    <row r="208" spans="1:3" x14ac:dyDescent="0.25">
      <c r="A208" s="42" t="str">
        <f>IFERROR(VLOOKUP(B208,#REF!,2,0),"")</f>
        <v/>
      </c>
      <c r="B208" s="50" t="s">
        <v>46</v>
      </c>
      <c r="C208" s="49">
        <f t="shared" si="2"/>
        <v>0</v>
      </c>
    </row>
    <row r="209" spans="1:3" x14ac:dyDescent="0.25">
      <c r="A209" s="42" t="str">
        <f>IFERROR(VLOOKUP(B209,#REF!,2,0),"")</f>
        <v/>
      </c>
      <c r="B209" s="50" t="s">
        <v>48</v>
      </c>
      <c r="C209" s="49">
        <f t="shared" si="2"/>
        <v>0</v>
      </c>
    </row>
    <row r="210" spans="1:3" x14ac:dyDescent="0.25">
      <c r="A210" s="42" t="str">
        <f>IFERROR(VLOOKUP(B210,#REF!,2,0),"")</f>
        <v/>
      </c>
      <c r="B210" s="50" t="s">
        <v>50</v>
      </c>
      <c r="C210" s="49">
        <f t="shared" si="2"/>
        <v>0</v>
      </c>
    </row>
    <row r="211" spans="1:3" x14ac:dyDescent="0.25">
      <c r="A211" s="42" t="str">
        <f>IFERROR(VLOOKUP(B211,#REF!,2,0),"")</f>
        <v/>
      </c>
      <c r="B211" s="50" t="s">
        <v>52</v>
      </c>
      <c r="C211" s="49">
        <f t="shared" si="2"/>
        <v>0</v>
      </c>
    </row>
    <row r="212" spans="1:3" x14ac:dyDescent="0.25">
      <c r="A212" s="42" t="str">
        <f>IFERROR(VLOOKUP(B212,#REF!,2,0),"")</f>
        <v/>
      </c>
      <c r="B212" s="50" t="s">
        <v>17</v>
      </c>
      <c r="C212" s="49">
        <f t="shared" si="2"/>
        <v>0</v>
      </c>
    </row>
    <row r="213" spans="1:3" x14ac:dyDescent="0.25">
      <c r="A213" s="42" t="str">
        <f>IFERROR(VLOOKUP(B213,#REF!,2,0),"")</f>
        <v/>
      </c>
      <c r="B213" s="50" t="s">
        <v>147</v>
      </c>
      <c r="C213" s="49">
        <f t="shared" si="2"/>
        <v>0</v>
      </c>
    </row>
    <row r="214" spans="1:3" x14ac:dyDescent="0.25">
      <c r="A214" s="32"/>
      <c r="B214" s="30"/>
      <c r="C214" s="51">
        <f>SUM(C200:C213)</f>
        <v>0</v>
      </c>
    </row>
  </sheetData>
  <autoFilter ref="A2:AI45" xr:uid="{14ED401B-777B-42EB-A246-B5B7CB71B60C}"/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E7C9-5449-4A98-A1AA-DC7CDE7195D9}">
  <sheetPr>
    <tabColor rgb="FF92D050"/>
    <pageSetUpPr fitToPage="1"/>
  </sheetPr>
  <dimension ref="A1:AI214"/>
  <sheetViews>
    <sheetView zoomScaleNormal="100" zoomScaleSheetLayoutView="100" workbookViewId="0">
      <pane ySplit="2" topLeftCell="A3" activePane="bottomLeft" state="frozen"/>
      <selection activeCell="E1" sqref="E1"/>
      <selection pane="bottomLeft" activeCell="U44" sqref="U3:U44"/>
    </sheetView>
  </sheetViews>
  <sheetFormatPr defaultColWidth="9.140625" defaultRowHeight="15" x14ac:dyDescent="0.25"/>
  <cols>
    <col min="1" max="1" width="4.5703125" style="7" customWidth="1"/>
    <col min="2" max="2" width="25.7109375" style="9" customWidth="1"/>
    <col min="3" max="3" width="19.5703125" style="9" customWidth="1"/>
    <col min="4" max="4" width="51.5703125" style="7" customWidth="1"/>
    <col min="5" max="5" width="14" style="10" customWidth="1"/>
    <col min="6" max="6" width="18.140625" style="10" customWidth="1"/>
    <col min="7" max="7" width="15" style="10" customWidth="1"/>
    <col min="8" max="8" width="13" style="10" customWidth="1"/>
    <col min="9" max="9" width="52" style="30" hidden="1" customWidth="1"/>
    <col min="10" max="10" width="21.140625" style="7" hidden="1" customWidth="1"/>
    <col min="11" max="11" width="20" style="7" hidden="1" customWidth="1"/>
    <col min="12" max="13" width="25" style="7" hidden="1" customWidth="1"/>
    <col min="14" max="14" width="23.85546875" style="7" hidden="1" customWidth="1"/>
    <col min="15" max="16" width="25" style="7" hidden="1" customWidth="1"/>
    <col min="17" max="17" width="13" style="94" hidden="1" customWidth="1"/>
    <col min="18" max="18" width="9.140625" style="9" customWidth="1"/>
    <col min="19" max="19" width="9.140625" style="9"/>
    <col min="20" max="20" width="9.42578125" style="9" bestFit="1" customWidth="1"/>
    <col min="21" max="23" width="15.42578125" style="8" customWidth="1"/>
    <col min="24" max="29" width="9.140625" style="7" customWidth="1"/>
    <col min="30" max="30" width="14.140625" style="7" customWidth="1"/>
    <col min="31" max="34" width="9.140625" style="7" customWidth="1"/>
    <col min="35" max="35" width="16.42578125" style="7" customWidth="1"/>
    <col min="36" max="16384" width="9.140625" style="7"/>
  </cols>
  <sheetData>
    <row r="1" spans="1:35" ht="15.75" thickBot="1" x14ac:dyDescent="0.3">
      <c r="A1" s="68"/>
      <c r="C1" s="52">
        <f>C214</f>
        <v>0</v>
      </c>
    </row>
    <row r="2" spans="1:35" s="11" customFormat="1" ht="33.75" x14ac:dyDescent="0.2">
      <c r="A2" s="31" t="s">
        <v>138</v>
      </c>
      <c r="B2" s="99" t="s">
        <v>10</v>
      </c>
      <c r="C2" s="100" t="s">
        <v>16</v>
      </c>
      <c r="D2" s="31" t="s">
        <v>0</v>
      </c>
      <c r="E2" s="1" t="s">
        <v>1</v>
      </c>
      <c r="F2" s="1" t="s">
        <v>86</v>
      </c>
      <c r="G2" s="1" t="s">
        <v>103</v>
      </c>
      <c r="H2" s="1" t="s">
        <v>107</v>
      </c>
      <c r="I2" s="97" t="s">
        <v>210</v>
      </c>
      <c r="J2" s="105">
        <v>2023</v>
      </c>
      <c r="K2" s="106">
        <v>2024</v>
      </c>
      <c r="L2" s="107">
        <v>2025</v>
      </c>
      <c r="M2" s="91">
        <v>2026</v>
      </c>
      <c r="N2" s="92">
        <v>2027</v>
      </c>
      <c r="O2" s="92">
        <v>2028</v>
      </c>
      <c r="P2" s="93">
        <v>2029</v>
      </c>
      <c r="Q2" s="101" t="s">
        <v>209</v>
      </c>
      <c r="R2" s="1" t="s">
        <v>278</v>
      </c>
      <c r="S2" s="1" t="s">
        <v>2</v>
      </c>
      <c r="T2" s="1" t="s">
        <v>3</v>
      </c>
      <c r="U2" s="1" t="s">
        <v>24</v>
      </c>
      <c r="V2" s="26" t="s">
        <v>85</v>
      </c>
      <c r="W2" s="23" t="s">
        <v>276</v>
      </c>
      <c r="AI2" s="69">
        <f>W45</f>
        <v>0</v>
      </c>
    </row>
    <row r="3" spans="1:35" s="11" customFormat="1" ht="20.100000000000001" customHeight="1" x14ac:dyDescent="0.2">
      <c r="A3" s="36">
        <v>1</v>
      </c>
      <c r="B3" s="3" t="s">
        <v>14</v>
      </c>
      <c r="C3" s="3" t="s">
        <v>281</v>
      </c>
      <c r="D3" s="2" t="s">
        <v>274</v>
      </c>
      <c r="E3" s="5" t="s">
        <v>230</v>
      </c>
      <c r="F3" s="5" t="s">
        <v>115</v>
      </c>
      <c r="G3" s="5">
        <v>75</v>
      </c>
      <c r="H3" s="5" t="s">
        <v>106</v>
      </c>
      <c r="I3" s="2" t="s">
        <v>204</v>
      </c>
      <c r="J3" s="63" t="s">
        <v>145</v>
      </c>
      <c r="K3" s="63" t="s">
        <v>145</v>
      </c>
      <c r="L3" s="63" t="s">
        <v>240</v>
      </c>
      <c r="M3" s="63" t="s">
        <v>232</v>
      </c>
      <c r="N3" s="63" t="s">
        <v>235</v>
      </c>
      <c r="O3" s="63" t="s">
        <v>239</v>
      </c>
      <c r="P3" s="63" t="s">
        <v>234</v>
      </c>
      <c r="Q3" s="3" t="s">
        <v>205</v>
      </c>
      <c r="R3" s="3" t="s">
        <v>261</v>
      </c>
      <c r="S3" s="6" t="s">
        <v>4</v>
      </c>
      <c r="T3" s="6">
        <v>1</v>
      </c>
      <c r="U3" s="57"/>
      <c r="V3" s="25" t="s">
        <v>146</v>
      </c>
      <c r="W3" s="4">
        <f>T3*U3</f>
        <v>0</v>
      </c>
    </row>
    <row r="4" spans="1:35" s="11" customFormat="1" ht="20.100000000000001" customHeight="1" x14ac:dyDescent="0.2">
      <c r="A4" s="36">
        <v>2</v>
      </c>
      <c r="B4" s="3" t="s">
        <v>14</v>
      </c>
      <c r="C4" s="3" t="s">
        <v>281</v>
      </c>
      <c r="D4" s="2" t="s">
        <v>274</v>
      </c>
      <c r="E4" s="5" t="s">
        <v>108</v>
      </c>
      <c r="F4" s="5" t="s">
        <v>113</v>
      </c>
      <c r="G4" s="5" t="s">
        <v>104</v>
      </c>
      <c r="H4" s="5" t="s">
        <v>105</v>
      </c>
      <c r="I4" s="2" t="s">
        <v>202</v>
      </c>
      <c r="J4" s="63" t="s">
        <v>145</v>
      </c>
      <c r="K4" s="63" t="s">
        <v>145</v>
      </c>
      <c r="L4" s="63" t="s">
        <v>241</v>
      </c>
      <c r="M4" s="63" t="s">
        <v>232</v>
      </c>
      <c r="N4" s="63" t="s">
        <v>145</v>
      </c>
      <c r="O4" s="63" t="s">
        <v>145</v>
      </c>
      <c r="P4" s="63" t="s">
        <v>234</v>
      </c>
      <c r="Q4" s="3" t="s">
        <v>205</v>
      </c>
      <c r="R4" s="6" t="s">
        <v>253</v>
      </c>
      <c r="S4" s="6" t="s">
        <v>4</v>
      </c>
      <c r="T4" s="6">
        <v>1</v>
      </c>
      <c r="U4" s="57"/>
      <c r="V4" s="25" t="s">
        <v>146</v>
      </c>
      <c r="W4" s="4">
        <f t="shared" ref="W4:W44" si="0">T4*U4</f>
        <v>0</v>
      </c>
    </row>
    <row r="5" spans="1:35" s="11" customFormat="1" ht="20.100000000000001" customHeight="1" x14ac:dyDescent="0.2">
      <c r="A5" s="36">
        <v>3</v>
      </c>
      <c r="B5" s="3" t="s">
        <v>14</v>
      </c>
      <c r="C5" s="3" t="s">
        <v>284</v>
      </c>
      <c r="D5" s="2" t="s">
        <v>274</v>
      </c>
      <c r="E5" s="109" t="s">
        <v>111</v>
      </c>
      <c r="F5" s="109" t="s">
        <v>114</v>
      </c>
      <c r="G5" s="109">
        <v>0.4</v>
      </c>
      <c r="H5" s="109" t="s">
        <v>109</v>
      </c>
      <c r="I5" s="2" t="s">
        <v>208</v>
      </c>
      <c r="J5" s="63" t="s">
        <v>145</v>
      </c>
      <c r="K5" s="63"/>
      <c r="L5" s="63" t="s">
        <v>145</v>
      </c>
      <c r="M5" s="104"/>
      <c r="N5" s="63" t="s">
        <v>145</v>
      </c>
      <c r="O5" s="104"/>
      <c r="P5" s="104" t="s">
        <v>145</v>
      </c>
      <c r="Q5" s="108" t="s">
        <v>207</v>
      </c>
      <c r="R5" s="108" t="s">
        <v>158</v>
      </c>
      <c r="S5" s="108" t="s">
        <v>4</v>
      </c>
      <c r="T5" s="108">
        <v>1</v>
      </c>
      <c r="U5" s="86"/>
      <c r="V5" s="27" t="s">
        <v>146</v>
      </c>
      <c r="W5" s="27"/>
    </row>
    <row r="6" spans="1:35" s="11" customFormat="1" ht="20.100000000000001" customHeight="1" x14ac:dyDescent="0.2">
      <c r="A6" s="36">
        <v>4</v>
      </c>
      <c r="B6" s="3" t="s">
        <v>43</v>
      </c>
      <c r="C6" s="3" t="s">
        <v>282</v>
      </c>
      <c r="D6" s="2" t="s">
        <v>274</v>
      </c>
      <c r="E6" s="5" t="s">
        <v>28</v>
      </c>
      <c r="F6" s="5" t="s">
        <v>98</v>
      </c>
      <c r="G6" s="5">
        <v>60</v>
      </c>
      <c r="H6" s="5" t="s">
        <v>112</v>
      </c>
      <c r="I6" s="2" t="s">
        <v>204</v>
      </c>
      <c r="J6" s="63" t="s">
        <v>145</v>
      </c>
      <c r="K6" s="63" t="s">
        <v>212</v>
      </c>
      <c r="L6" s="63" t="s">
        <v>241</v>
      </c>
      <c r="M6" s="63" t="s">
        <v>232</v>
      </c>
      <c r="N6" s="63" t="s">
        <v>212</v>
      </c>
      <c r="O6" s="63" t="s">
        <v>145</v>
      </c>
      <c r="P6" s="63" t="s">
        <v>234</v>
      </c>
      <c r="Q6" s="3" t="s">
        <v>205</v>
      </c>
      <c r="R6" s="3" t="s">
        <v>262</v>
      </c>
      <c r="S6" s="3" t="s">
        <v>5</v>
      </c>
      <c r="T6" s="3">
        <v>1</v>
      </c>
      <c r="U6" s="57"/>
      <c r="V6" s="25" t="s">
        <v>275</v>
      </c>
      <c r="W6" s="4">
        <f t="shared" si="0"/>
        <v>0</v>
      </c>
    </row>
    <row r="7" spans="1:35" s="11" customFormat="1" ht="20.100000000000001" customHeight="1" x14ac:dyDescent="0.2">
      <c r="A7" s="36">
        <v>5</v>
      </c>
      <c r="B7" s="3" t="s">
        <v>43</v>
      </c>
      <c r="C7" s="3" t="s">
        <v>282</v>
      </c>
      <c r="D7" s="2" t="s">
        <v>274</v>
      </c>
      <c r="E7" s="5" t="s">
        <v>29</v>
      </c>
      <c r="F7" s="5" t="s">
        <v>99</v>
      </c>
      <c r="G7" s="5">
        <v>50.5</v>
      </c>
      <c r="H7" s="5" t="s">
        <v>112</v>
      </c>
      <c r="I7" s="2" t="s">
        <v>204</v>
      </c>
      <c r="J7" s="63" t="s">
        <v>145</v>
      </c>
      <c r="K7" s="63" t="s">
        <v>212</v>
      </c>
      <c r="L7" s="63" t="s">
        <v>241</v>
      </c>
      <c r="M7" s="63" t="s">
        <v>232</v>
      </c>
      <c r="N7" s="63" t="s">
        <v>212</v>
      </c>
      <c r="O7" s="63" t="s">
        <v>145</v>
      </c>
      <c r="P7" s="63" t="s">
        <v>234</v>
      </c>
      <c r="Q7" s="3" t="s">
        <v>205</v>
      </c>
      <c r="R7" s="3" t="s">
        <v>262</v>
      </c>
      <c r="S7" s="3" t="s">
        <v>5</v>
      </c>
      <c r="T7" s="3">
        <v>1</v>
      </c>
      <c r="U7" s="57"/>
      <c r="V7" s="25" t="s">
        <v>275</v>
      </c>
      <c r="W7" s="4">
        <f t="shared" si="0"/>
        <v>0</v>
      </c>
    </row>
    <row r="8" spans="1:35" s="11" customFormat="1" ht="20.100000000000001" customHeight="1" x14ac:dyDescent="0.2">
      <c r="A8" s="36">
        <v>6</v>
      </c>
      <c r="B8" s="3" t="s">
        <v>43</v>
      </c>
      <c r="C8" s="3" t="s">
        <v>282</v>
      </c>
      <c r="D8" s="2" t="s">
        <v>274</v>
      </c>
      <c r="E8" s="5" t="s">
        <v>30</v>
      </c>
      <c r="F8" s="5" t="s">
        <v>99</v>
      </c>
      <c r="G8" s="5">
        <v>60</v>
      </c>
      <c r="H8" s="5" t="s">
        <v>112</v>
      </c>
      <c r="I8" s="2" t="s">
        <v>204</v>
      </c>
      <c r="J8" s="63" t="s">
        <v>145</v>
      </c>
      <c r="K8" s="63" t="s">
        <v>212</v>
      </c>
      <c r="L8" s="63" t="s">
        <v>241</v>
      </c>
      <c r="M8" s="63" t="s">
        <v>232</v>
      </c>
      <c r="N8" s="63" t="s">
        <v>212</v>
      </c>
      <c r="O8" s="63" t="s">
        <v>145</v>
      </c>
      <c r="P8" s="63" t="s">
        <v>234</v>
      </c>
      <c r="Q8" s="3" t="s">
        <v>205</v>
      </c>
      <c r="R8" s="3" t="s">
        <v>262</v>
      </c>
      <c r="S8" s="3" t="s">
        <v>5</v>
      </c>
      <c r="T8" s="3">
        <v>1</v>
      </c>
      <c r="U8" s="57"/>
      <c r="V8" s="25" t="s">
        <v>275</v>
      </c>
      <c r="W8" s="4">
        <f t="shared" si="0"/>
        <v>0</v>
      </c>
    </row>
    <row r="9" spans="1:35" s="11" customFormat="1" ht="20.100000000000001" customHeight="1" x14ac:dyDescent="0.2">
      <c r="A9" s="36">
        <v>7</v>
      </c>
      <c r="B9" s="3" t="s">
        <v>43</v>
      </c>
      <c r="C9" s="3" t="s">
        <v>282</v>
      </c>
      <c r="D9" s="2" t="s">
        <v>274</v>
      </c>
      <c r="E9" s="5" t="s">
        <v>31</v>
      </c>
      <c r="F9" s="5" t="s">
        <v>100</v>
      </c>
      <c r="G9" s="5">
        <v>6</v>
      </c>
      <c r="H9" s="5" t="s">
        <v>101</v>
      </c>
      <c r="I9" s="2" t="s">
        <v>204</v>
      </c>
      <c r="J9" s="63" t="s">
        <v>145</v>
      </c>
      <c r="K9" s="63" t="s">
        <v>145</v>
      </c>
      <c r="L9" s="63" t="s">
        <v>242</v>
      </c>
      <c r="M9" s="63" t="s">
        <v>232</v>
      </c>
      <c r="N9" s="63" t="s">
        <v>145</v>
      </c>
      <c r="O9" s="63" t="s">
        <v>211</v>
      </c>
      <c r="P9" s="63" t="s">
        <v>237</v>
      </c>
      <c r="Q9" s="3" t="s">
        <v>205</v>
      </c>
      <c r="R9" s="3" t="s">
        <v>263</v>
      </c>
      <c r="S9" s="3" t="s">
        <v>5</v>
      </c>
      <c r="T9" s="3">
        <v>1</v>
      </c>
      <c r="U9" s="57"/>
      <c r="V9" s="25" t="s">
        <v>275</v>
      </c>
      <c r="W9" s="4">
        <f t="shared" si="0"/>
        <v>0</v>
      </c>
    </row>
    <row r="10" spans="1:35" s="11" customFormat="1" ht="20.100000000000001" customHeight="1" x14ac:dyDescent="0.2">
      <c r="A10" s="36">
        <v>8</v>
      </c>
      <c r="B10" s="3" t="s">
        <v>43</v>
      </c>
      <c r="C10" s="3" t="s">
        <v>282</v>
      </c>
      <c r="D10" s="2" t="s">
        <v>274</v>
      </c>
      <c r="E10" s="5" t="s">
        <v>32</v>
      </c>
      <c r="F10" s="5" t="s">
        <v>100</v>
      </c>
      <c r="G10" s="5">
        <v>6</v>
      </c>
      <c r="H10" s="5" t="s">
        <v>101</v>
      </c>
      <c r="I10" s="2" t="s">
        <v>204</v>
      </c>
      <c r="J10" s="63" t="s">
        <v>145</v>
      </c>
      <c r="K10" s="63" t="s">
        <v>145</v>
      </c>
      <c r="L10" s="63" t="s">
        <v>242</v>
      </c>
      <c r="M10" s="63" t="s">
        <v>232</v>
      </c>
      <c r="N10" s="63" t="s">
        <v>145</v>
      </c>
      <c r="O10" s="63" t="s">
        <v>211</v>
      </c>
      <c r="P10" s="63" t="s">
        <v>238</v>
      </c>
      <c r="Q10" s="3" t="s">
        <v>205</v>
      </c>
      <c r="R10" s="3" t="s">
        <v>263</v>
      </c>
      <c r="S10" s="3" t="s">
        <v>5</v>
      </c>
      <c r="T10" s="3">
        <v>1</v>
      </c>
      <c r="U10" s="57"/>
      <c r="V10" s="25" t="s">
        <v>275</v>
      </c>
      <c r="W10" s="4">
        <f t="shared" si="0"/>
        <v>0</v>
      </c>
    </row>
    <row r="11" spans="1:35" s="11" customFormat="1" ht="20.100000000000001" customHeight="1" x14ac:dyDescent="0.2">
      <c r="A11" s="36">
        <v>9</v>
      </c>
      <c r="B11" s="3" t="s">
        <v>43</v>
      </c>
      <c r="C11" s="3" t="s">
        <v>282</v>
      </c>
      <c r="D11" s="2" t="s">
        <v>274</v>
      </c>
      <c r="E11" s="5" t="s">
        <v>33</v>
      </c>
      <c r="F11" s="5" t="s">
        <v>100</v>
      </c>
      <c r="G11" s="5">
        <v>5</v>
      </c>
      <c r="H11" s="5" t="s">
        <v>102</v>
      </c>
      <c r="I11" s="2" t="s">
        <v>202</v>
      </c>
      <c r="J11" s="63"/>
      <c r="K11" s="63" t="s">
        <v>145</v>
      </c>
      <c r="L11" s="63" t="s">
        <v>241</v>
      </c>
      <c r="M11" s="63" t="s">
        <v>232</v>
      </c>
      <c r="N11" s="63" t="s">
        <v>145</v>
      </c>
      <c r="O11" s="63" t="s">
        <v>145</v>
      </c>
      <c r="P11" s="63" t="s">
        <v>233</v>
      </c>
      <c r="Q11" s="3" t="s">
        <v>205</v>
      </c>
      <c r="R11" s="3" t="s">
        <v>256</v>
      </c>
      <c r="S11" s="3" t="s">
        <v>5</v>
      </c>
      <c r="T11" s="3">
        <v>1</v>
      </c>
      <c r="U11" s="57"/>
      <c r="V11" s="25" t="s">
        <v>275</v>
      </c>
      <c r="W11" s="4">
        <f t="shared" si="0"/>
        <v>0</v>
      </c>
    </row>
    <row r="12" spans="1:35" s="11" customFormat="1" ht="20.100000000000001" customHeight="1" x14ac:dyDescent="0.2">
      <c r="A12" s="36">
        <v>10</v>
      </c>
      <c r="B12" s="3" t="s">
        <v>43</v>
      </c>
      <c r="C12" s="3" t="s">
        <v>282</v>
      </c>
      <c r="D12" s="2" t="s">
        <v>274</v>
      </c>
      <c r="E12" s="5" t="s">
        <v>34</v>
      </c>
      <c r="F12" s="5" t="s">
        <v>100</v>
      </c>
      <c r="G12" s="5">
        <v>5</v>
      </c>
      <c r="H12" s="5" t="s">
        <v>102</v>
      </c>
      <c r="I12" s="2" t="s">
        <v>202</v>
      </c>
      <c r="J12" s="63"/>
      <c r="K12" s="63" t="s">
        <v>145</v>
      </c>
      <c r="L12" s="63" t="s">
        <v>241</v>
      </c>
      <c r="M12" s="63" t="s">
        <v>232</v>
      </c>
      <c r="N12" s="63" t="s">
        <v>145</v>
      </c>
      <c r="O12" s="63" t="s">
        <v>145</v>
      </c>
      <c r="P12" s="63" t="s">
        <v>233</v>
      </c>
      <c r="Q12" s="3" t="s">
        <v>205</v>
      </c>
      <c r="R12" s="3" t="s">
        <v>256</v>
      </c>
      <c r="S12" s="3" t="s">
        <v>5</v>
      </c>
      <c r="T12" s="3">
        <v>1</v>
      </c>
      <c r="U12" s="57"/>
      <c r="V12" s="25" t="s">
        <v>275</v>
      </c>
      <c r="W12" s="4">
        <f t="shared" si="0"/>
        <v>0</v>
      </c>
    </row>
    <row r="13" spans="1:35" s="11" customFormat="1" ht="20.100000000000001" customHeight="1" x14ac:dyDescent="0.2">
      <c r="A13" s="36">
        <v>11</v>
      </c>
      <c r="B13" s="3" t="s">
        <v>43</v>
      </c>
      <c r="C13" s="3" t="s">
        <v>283</v>
      </c>
      <c r="D13" s="2" t="s">
        <v>274</v>
      </c>
      <c r="E13" s="109" t="s">
        <v>35</v>
      </c>
      <c r="F13" s="109" t="s">
        <v>148</v>
      </c>
      <c r="G13" s="109">
        <v>2.5</v>
      </c>
      <c r="H13" s="109" t="s">
        <v>109</v>
      </c>
      <c r="I13" s="2" t="s">
        <v>208</v>
      </c>
      <c r="J13" s="63" t="s">
        <v>145</v>
      </c>
      <c r="K13" s="63"/>
      <c r="L13" s="63" t="s">
        <v>145</v>
      </c>
      <c r="M13" s="104"/>
      <c r="N13" s="63" t="s">
        <v>145</v>
      </c>
      <c r="O13" s="104"/>
      <c r="P13" s="104" t="s">
        <v>145</v>
      </c>
      <c r="Q13" s="108" t="s">
        <v>207</v>
      </c>
      <c r="R13" s="108" t="s">
        <v>158</v>
      </c>
      <c r="S13" s="108" t="s">
        <v>5</v>
      </c>
      <c r="T13" s="108">
        <v>1</v>
      </c>
      <c r="U13" s="86"/>
      <c r="V13" s="27" t="s">
        <v>146</v>
      </c>
      <c r="W13" s="27"/>
    </row>
    <row r="14" spans="1:35" s="11" customFormat="1" ht="20.100000000000001" customHeight="1" x14ac:dyDescent="0.2">
      <c r="A14" s="36">
        <v>12</v>
      </c>
      <c r="B14" s="3" t="s">
        <v>43</v>
      </c>
      <c r="C14" s="3" t="s">
        <v>283</v>
      </c>
      <c r="D14" s="2" t="s">
        <v>274</v>
      </c>
      <c r="E14" s="109" t="s">
        <v>36</v>
      </c>
      <c r="F14" s="109" t="s">
        <v>148</v>
      </c>
      <c r="G14" s="109">
        <v>2.5</v>
      </c>
      <c r="H14" s="109" t="s">
        <v>109</v>
      </c>
      <c r="I14" s="2" t="s">
        <v>208</v>
      </c>
      <c r="J14" s="63" t="s">
        <v>145</v>
      </c>
      <c r="K14" s="63"/>
      <c r="L14" s="63" t="s">
        <v>145</v>
      </c>
      <c r="M14" s="104"/>
      <c r="N14" s="63" t="s">
        <v>145</v>
      </c>
      <c r="O14" s="104"/>
      <c r="P14" s="104" t="s">
        <v>145</v>
      </c>
      <c r="Q14" s="108" t="s">
        <v>207</v>
      </c>
      <c r="R14" s="108" t="s">
        <v>158</v>
      </c>
      <c r="S14" s="108" t="s">
        <v>5</v>
      </c>
      <c r="T14" s="108">
        <v>1</v>
      </c>
      <c r="U14" s="86"/>
      <c r="V14" s="27" t="s">
        <v>146</v>
      </c>
      <c r="W14" s="27"/>
    </row>
    <row r="15" spans="1:35" s="11" customFormat="1" ht="20.100000000000001" customHeight="1" x14ac:dyDescent="0.2">
      <c r="A15" s="36">
        <v>13</v>
      </c>
      <c r="B15" s="3" t="s">
        <v>43</v>
      </c>
      <c r="C15" s="3" t="s">
        <v>283</v>
      </c>
      <c r="D15" s="2" t="s">
        <v>274</v>
      </c>
      <c r="E15" s="109" t="s">
        <v>37</v>
      </c>
      <c r="F15" s="109" t="s">
        <v>149</v>
      </c>
      <c r="G15" s="109" t="s">
        <v>150</v>
      </c>
      <c r="H15" s="109" t="s">
        <v>151</v>
      </c>
      <c r="I15" s="2" t="s">
        <v>208</v>
      </c>
      <c r="J15" s="63" t="s">
        <v>145</v>
      </c>
      <c r="K15" s="63"/>
      <c r="L15" s="63" t="s">
        <v>145</v>
      </c>
      <c r="M15" s="104"/>
      <c r="N15" s="63" t="s">
        <v>145</v>
      </c>
      <c r="O15" s="104"/>
      <c r="P15" s="104" t="s">
        <v>145</v>
      </c>
      <c r="Q15" s="108" t="s">
        <v>207</v>
      </c>
      <c r="R15" s="108" t="s">
        <v>158</v>
      </c>
      <c r="S15" s="108" t="s">
        <v>5</v>
      </c>
      <c r="T15" s="108">
        <v>1</v>
      </c>
      <c r="U15" s="86"/>
      <c r="V15" s="27" t="s">
        <v>146</v>
      </c>
      <c r="W15" s="27"/>
    </row>
    <row r="16" spans="1:35" s="11" customFormat="1" ht="20.100000000000001" customHeight="1" x14ac:dyDescent="0.2">
      <c r="A16" s="36">
        <v>14</v>
      </c>
      <c r="B16" s="3" t="s">
        <v>43</v>
      </c>
      <c r="C16" s="3" t="s">
        <v>283</v>
      </c>
      <c r="D16" s="2" t="s">
        <v>274</v>
      </c>
      <c r="E16" s="109" t="s">
        <v>38</v>
      </c>
      <c r="F16" s="109" t="s">
        <v>149</v>
      </c>
      <c r="G16" s="109" t="s">
        <v>150</v>
      </c>
      <c r="H16" s="109" t="s">
        <v>151</v>
      </c>
      <c r="I16" s="2" t="s">
        <v>208</v>
      </c>
      <c r="J16" s="63" t="s">
        <v>145</v>
      </c>
      <c r="K16" s="63"/>
      <c r="L16" s="63" t="s">
        <v>145</v>
      </c>
      <c r="M16" s="104"/>
      <c r="N16" s="63" t="s">
        <v>145</v>
      </c>
      <c r="O16" s="104"/>
      <c r="P16" s="104" t="s">
        <v>145</v>
      </c>
      <c r="Q16" s="108" t="s">
        <v>207</v>
      </c>
      <c r="R16" s="108" t="s">
        <v>158</v>
      </c>
      <c r="S16" s="108" t="s">
        <v>5</v>
      </c>
      <c r="T16" s="108">
        <v>1</v>
      </c>
      <c r="U16" s="86"/>
      <c r="V16" s="27" t="s">
        <v>146</v>
      </c>
      <c r="W16" s="27"/>
    </row>
    <row r="17" spans="1:23" s="11" customFormat="1" ht="20.100000000000001" customHeight="1" x14ac:dyDescent="0.2">
      <c r="A17" s="36">
        <v>15</v>
      </c>
      <c r="B17" s="3" t="s">
        <v>43</v>
      </c>
      <c r="C17" s="3" t="s">
        <v>283</v>
      </c>
      <c r="D17" s="2" t="s">
        <v>274</v>
      </c>
      <c r="E17" s="109" t="s">
        <v>39</v>
      </c>
      <c r="F17" s="109" t="s">
        <v>152</v>
      </c>
      <c r="G17" s="109">
        <v>1.25</v>
      </c>
      <c r="H17" s="109" t="s">
        <v>109</v>
      </c>
      <c r="I17" s="2" t="s">
        <v>208</v>
      </c>
      <c r="J17" s="63" t="s">
        <v>145</v>
      </c>
      <c r="K17" s="63"/>
      <c r="L17" s="63" t="s">
        <v>145</v>
      </c>
      <c r="M17" s="104"/>
      <c r="N17" s="63" t="s">
        <v>145</v>
      </c>
      <c r="O17" s="104"/>
      <c r="P17" s="104" t="s">
        <v>145</v>
      </c>
      <c r="Q17" s="108" t="s">
        <v>207</v>
      </c>
      <c r="R17" s="108" t="s">
        <v>158</v>
      </c>
      <c r="S17" s="108" t="s">
        <v>5</v>
      </c>
      <c r="T17" s="108">
        <v>1</v>
      </c>
      <c r="U17" s="86"/>
      <c r="V17" s="27" t="s">
        <v>146</v>
      </c>
      <c r="W17" s="27"/>
    </row>
    <row r="18" spans="1:23" s="11" customFormat="1" ht="20.100000000000001" customHeight="1" x14ac:dyDescent="0.2">
      <c r="A18" s="36">
        <v>16</v>
      </c>
      <c r="B18" s="3" t="s">
        <v>43</v>
      </c>
      <c r="C18" s="3" t="s">
        <v>283</v>
      </c>
      <c r="D18" s="2" t="s">
        <v>274</v>
      </c>
      <c r="E18" s="5" t="s">
        <v>40</v>
      </c>
      <c r="F18" s="5" t="s">
        <v>153</v>
      </c>
      <c r="G18" s="5">
        <v>9.9000000000000005E-2</v>
      </c>
      <c r="H18" s="5" t="s">
        <v>154</v>
      </c>
      <c r="I18" s="2" t="s">
        <v>208</v>
      </c>
      <c r="J18" s="63"/>
      <c r="K18" s="63" t="s">
        <v>145</v>
      </c>
      <c r="L18" s="63"/>
      <c r="M18" s="63" t="s">
        <v>145</v>
      </c>
      <c r="N18" s="104"/>
      <c r="O18" s="63" t="s">
        <v>145</v>
      </c>
      <c r="P18" s="104"/>
      <c r="Q18" s="3" t="s">
        <v>207</v>
      </c>
      <c r="R18" s="3" t="s">
        <v>158</v>
      </c>
      <c r="S18" s="3" t="s">
        <v>5</v>
      </c>
      <c r="T18" s="3">
        <v>1</v>
      </c>
      <c r="U18" s="57"/>
      <c r="V18" s="25" t="s">
        <v>146</v>
      </c>
      <c r="W18" s="4">
        <f t="shared" si="0"/>
        <v>0</v>
      </c>
    </row>
    <row r="19" spans="1:23" s="11" customFormat="1" ht="20.100000000000001" customHeight="1" x14ac:dyDescent="0.2">
      <c r="A19" s="36">
        <v>17</v>
      </c>
      <c r="B19" s="3" t="s">
        <v>43</v>
      </c>
      <c r="C19" s="3" t="s">
        <v>283</v>
      </c>
      <c r="D19" s="2" t="s">
        <v>274</v>
      </c>
      <c r="E19" s="5" t="s">
        <v>41</v>
      </c>
      <c r="F19" s="5" t="s">
        <v>153</v>
      </c>
      <c r="G19" s="5">
        <v>9.9000000000000005E-2</v>
      </c>
      <c r="H19" s="5" t="s">
        <v>154</v>
      </c>
      <c r="I19" s="2" t="s">
        <v>208</v>
      </c>
      <c r="J19" s="63"/>
      <c r="K19" s="63" t="s">
        <v>145</v>
      </c>
      <c r="L19" s="63"/>
      <c r="M19" s="63" t="s">
        <v>145</v>
      </c>
      <c r="N19" s="104"/>
      <c r="O19" s="63" t="s">
        <v>145</v>
      </c>
      <c r="P19" s="104"/>
      <c r="Q19" s="3" t="s">
        <v>207</v>
      </c>
      <c r="R19" s="3" t="s">
        <v>158</v>
      </c>
      <c r="S19" s="3" t="s">
        <v>5</v>
      </c>
      <c r="T19" s="3">
        <v>1</v>
      </c>
      <c r="U19" s="57"/>
      <c r="V19" s="25" t="s">
        <v>146</v>
      </c>
      <c r="W19" s="4">
        <f t="shared" si="0"/>
        <v>0</v>
      </c>
    </row>
    <row r="20" spans="1:23" s="11" customFormat="1" ht="20.100000000000001" customHeight="1" x14ac:dyDescent="0.2">
      <c r="A20" s="36">
        <v>18</v>
      </c>
      <c r="B20" s="3" t="s">
        <v>27</v>
      </c>
      <c r="C20" s="3" t="s">
        <v>284</v>
      </c>
      <c r="D20" s="2" t="s">
        <v>274</v>
      </c>
      <c r="E20" s="5" t="s">
        <v>122</v>
      </c>
      <c r="F20" s="5" t="s">
        <v>156</v>
      </c>
      <c r="G20" s="5">
        <v>0.65</v>
      </c>
      <c r="H20" s="5" t="s">
        <v>116</v>
      </c>
      <c r="I20" s="2" t="s">
        <v>208</v>
      </c>
      <c r="J20" s="63"/>
      <c r="K20" s="63" t="s">
        <v>145</v>
      </c>
      <c r="L20" s="63"/>
      <c r="M20" s="63" t="s">
        <v>145</v>
      </c>
      <c r="N20" s="104"/>
      <c r="O20" s="63" t="s">
        <v>145</v>
      </c>
      <c r="P20" s="104"/>
      <c r="Q20" s="3" t="s">
        <v>207</v>
      </c>
      <c r="R20" s="3" t="s">
        <v>158</v>
      </c>
      <c r="S20" s="3" t="s">
        <v>5</v>
      </c>
      <c r="T20" s="3">
        <v>1</v>
      </c>
      <c r="U20" s="57"/>
      <c r="V20" s="25" t="s">
        <v>146</v>
      </c>
      <c r="W20" s="4">
        <f t="shared" si="0"/>
        <v>0</v>
      </c>
    </row>
    <row r="21" spans="1:23" s="11" customFormat="1" ht="20.100000000000001" customHeight="1" x14ac:dyDescent="0.2">
      <c r="A21" s="36">
        <v>19</v>
      </c>
      <c r="B21" s="3" t="s">
        <v>43</v>
      </c>
      <c r="C21" s="3" t="s">
        <v>284</v>
      </c>
      <c r="D21" s="2" t="s">
        <v>274</v>
      </c>
      <c r="E21" s="5" t="s">
        <v>55</v>
      </c>
      <c r="F21" s="5" t="s">
        <v>155</v>
      </c>
      <c r="G21" s="5">
        <v>1</v>
      </c>
      <c r="H21" s="5" t="s">
        <v>126</v>
      </c>
      <c r="I21" s="2" t="s">
        <v>208</v>
      </c>
      <c r="J21" s="63"/>
      <c r="K21" s="63" t="s">
        <v>145</v>
      </c>
      <c r="L21" s="63"/>
      <c r="M21" s="63" t="s">
        <v>145</v>
      </c>
      <c r="N21" s="104"/>
      <c r="O21" s="63" t="s">
        <v>145</v>
      </c>
      <c r="P21" s="104"/>
      <c r="Q21" s="3" t="s">
        <v>206</v>
      </c>
      <c r="R21" s="3" t="s">
        <v>231</v>
      </c>
      <c r="S21" s="3" t="s">
        <v>5</v>
      </c>
      <c r="T21" s="3">
        <v>1</v>
      </c>
      <c r="U21" s="57"/>
      <c r="V21" s="25" t="s">
        <v>146</v>
      </c>
      <c r="W21" s="4">
        <f t="shared" si="0"/>
        <v>0</v>
      </c>
    </row>
    <row r="22" spans="1:23" s="11" customFormat="1" ht="20.100000000000001" customHeight="1" x14ac:dyDescent="0.2">
      <c r="A22" s="36">
        <v>20</v>
      </c>
      <c r="B22" s="3" t="s">
        <v>43</v>
      </c>
      <c r="C22" s="3" t="s">
        <v>284</v>
      </c>
      <c r="D22" s="2" t="s">
        <v>274</v>
      </c>
      <c r="E22" s="5" t="s">
        <v>56</v>
      </c>
      <c r="F22" s="5" t="s">
        <v>155</v>
      </c>
      <c r="G22" s="5">
        <v>1</v>
      </c>
      <c r="H22" s="5" t="s">
        <v>126</v>
      </c>
      <c r="I22" s="2" t="s">
        <v>208</v>
      </c>
      <c r="J22" s="63"/>
      <c r="K22" s="63" t="s">
        <v>145</v>
      </c>
      <c r="L22" s="63"/>
      <c r="M22" s="63" t="s">
        <v>145</v>
      </c>
      <c r="N22" s="104"/>
      <c r="O22" s="63" t="s">
        <v>145</v>
      </c>
      <c r="P22" s="104"/>
      <c r="Q22" s="3" t="s">
        <v>206</v>
      </c>
      <c r="R22" s="3" t="s">
        <v>231</v>
      </c>
      <c r="S22" s="3" t="s">
        <v>5</v>
      </c>
      <c r="T22" s="3">
        <v>1</v>
      </c>
      <c r="U22" s="57"/>
      <c r="V22" s="25" t="s">
        <v>146</v>
      </c>
      <c r="W22" s="4">
        <f t="shared" si="0"/>
        <v>0</v>
      </c>
    </row>
    <row r="23" spans="1:23" s="11" customFormat="1" ht="20.100000000000001" customHeight="1" x14ac:dyDescent="0.2">
      <c r="A23" s="36">
        <v>21</v>
      </c>
      <c r="B23" s="3" t="s">
        <v>43</v>
      </c>
      <c r="C23" s="3" t="s">
        <v>284</v>
      </c>
      <c r="D23" s="2" t="s">
        <v>274</v>
      </c>
      <c r="E23" s="5" t="s">
        <v>57</v>
      </c>
      <c r="F23" s="5" t="s">
        <v>155</v>
      </c>
      <c r="G23" s="5">
        <v>1</v>
      </c>
      <c r="H23" s="5" t="s">
        <v>126</v>
      </c>
      <c r="I23" s="2" t="s">
        <v>208</v>
      </c>
      <c r="J23" s="63"/>
      <c r="K23" s="63" t="s">
        <v>145</v>
      </c>
      <c r="L23" s="63"/>
      <c r="M23" s="63" t="s">
        <v>145</v>
      </c>
      <c r="N23" s="104"/>
      <c r="O23" s="63" t="s">
        <v>145</v>
      </c>
      <c r="P23" s="104"/>
      <c r="Q23" s="3" t="s">
        <v>206</v>
      </c>
      <c r="R23" s="3" t="s">
        <v>231</v>
      </c>
      <c r="S23" s="3" t="s">
        <v>5</v>
      </c>
      <c r="T23" s="3">
        <v>1</v>
      </c>
      <c r="U23" s="57"/>
      <c r="V23" s="25" t="s">
        <v>146</v>
      </c>
      <c r="W23" s="4">
        <f t="shared" si="0"/>
        <v>0</v>
      </c>
    </row>
    <row r="24" spans="1:23" s="11" customFormat="1" ht="20.100000000000001" customHeight="1" x14ac:dyDescent="0.2">
      <c r="A24" s="36">
        <v>22</v>
      </c>
      <c r="B24" s="3" t="s">
        <v>43</v>
      </c>
      <c r="C24" s="3" t="s">
        <v>279</v>
      </c>
      <c r="D24" s="2" t="s">
        <v>274</v>
      </c>
      <c r="E24" s="5" t="s">
        <v>58</v>
      </c>
      <c r="F24" s="5" t="s">
        <v>155</v>
      </c>
      <c r="G24" s="5">
        <v>1</v>
      </c>
      <c r="H24" s="5" t="s">
        <v>126</v>
      </c>
      <c r="I24" s="2" t="s">
        <v>208</v>
      </c>
      <c r="J24" s="63"/>
      <c r="K24" s="63" t="s">
        <v>145</v>
      </c>
      <c r="L24" s="63"/>
      <c r="M24" s="63" t="s">
        <v>145</v>
      </c>
      <c r="N24" s="104"/>
      <c r="O24" s="63" t="s">
        <v>145</v>
      </c>
      <c r="P24" s="104"/>
      <c r="Q24" s="3" t="s">
        <v>206</v>
      </c>
      <c r="R24" s="3" t="s">
        <v>231</v>
      </c>
      <c r="S24" s="3" t="s">
        <v>5</v>
      </c>
      <c r="T24" s="3">
        <v>1</v>
      </c>
      <c r="U24" s="57"/>
      <c r="V24" s="25" t="s">
        <v>146</v>
      </c>
      <c r="W24" s="4">
        <f t="shared" si="0"/>
        <v>0</v>
      </c>
    </row>
    <row r="25" spans="1:23" s="11" customFormat="1" ht="20.100000000000001" customHeight="1" x14ac:dyDescent="0.2">
      <c r="A25" s="36">
        <v>23</v>
      </c>
      <c r="B25" s="3" t="s">
        <v>43</v>
      </c>
      <c r="C25" s="3" t="s">
        <v>279</v>
      </c>
      <c r="D25" s="2" t="s">
        <v>274</v>
      </c>
      <c r="E25" s="5" t="s">
        <v>118</v>
      </c>
      <c r="F25" s="5" t="s">
        <v>119</v>
      </c>
      <c r="G25" s="5" t="s">
        <v>110</v>
      </c>
      <c r="H25" s="5" t="s">
        <v>117</v>
      </c>
      <c r="I25" s="2" t="s">
        <v>204</v>
      </c>
      <c r="J25" s="63" t="s">
        <v>145</v>
      </c>
      <c r="K25" s="63" t="s">
        <v>145</v>
      </c>
      <c r="L25" s="63" t="s">
        <v>243</v>
      </c>
      <c r="M25" s="63" t="s">
        <v>232</v>
      </c>
      <c r="N25" s="63" t="s">
        <v>145</v>
      </c>
      <c r="O25" s="63" t="s">
        <v>212</v>
      </c>
      <c r="P25" s="63" t="s">
        <v>236</v>
      </c>
      <c r="Q25" s="3" t="s">
        <v>205</v>
      </c>
      <c r="R25" s="3" t="s">
        <v>260</v>
      </c>
      <c r="S25" s="3" t="s">
        <v>5</v>
      </c>
      <c r="T25" s="3">
        <v>1</v>
      </c>
      <c r="U25" s="57"/>
      <c r="V25" s="25" t="s">
        <v>146</v>
      </c>
      <c r="W25" s="4">
        <f t="shared" si="0"/>
        <v>0</v>
      </c>
    </row>
    <row r="26" spans="1:23" s="11" customFormat="1" ht="20.100000000000001" customHeight="1" x14ac:dyDescent="0.2">
      <c r="A26" s="36">
        <v>24</v>
      </c>
      <c r="B26" s="3" t="s">
        <v>43</v>
      </c>
      <c r="C26" s="3" t="s">
        <v>284</v>
      </c>
      <c r="D26" s="2" t="s">
        <v>274</v>
      </c>
      <c r="E26" s="5" t="s">
        <v>120</v>
      </c>
      <c r="F26" s="5" t="s">
        <v>119</v>
      </c>
      <c r="G26" s="5" t="s">
        <v>110</v>
      </c>
      <c r="H26" s="5" t="s">
        <v>117</v>
      </c>
      <c r="I26" s="2" t="s">
        <v>204</v>
      </c>
      <c r="J26" s="63" t="s">
        <v>145</v>
      </c>
      <c r="K26" s="63" t="s">
        <v>212</v>
      </c>
      <c r="L26" s="63" t="s">
        <v>241</v>
      </c>
      <c r="M26" s="63" t="s">
        <v>232</v>
      </c>
      <c r="N26" s="63" t="s">
        <v>212</v>
      </c>
      <c r="O26" s="63" t="s">
        <v>235</v>
      </c>
      <c r="P26" s="63" t="s">
        <v>236</v>
      </c>
      <c r="Q26" s="3" t="s">
        <v>205</v>
      </c>
      <c r="R26" s="3" t="s">
        <v>258</v>
      </c>
      <c r="S26" s="3" t="s">
        <v>5</v>
      </c>
      <c r="T26" s="3">
        <v>1</v>
      </c>
      <c r="U26" s="57"/>
      <c r="V26" s="25" t="s">
        <v>146</v>
      </c>
      <c r="W26" s="4">
        <f t="shared" si="0"/>
        <v>0</v>
      </c>
    </row>
    <row r="27" spans="1:23" s="11" customFormat="1" ht="20.100000000000001" customHeight="1" x14ac:dyDescent="0.2">
      <c r="A27" s="36">
        <v>25</v>
      </c>
      <c r="B27" s="3" t="s">
        <v>27</v>
      </c>
      <c r="C27" s="3" t="s">
        <v>284</v>
      </c>
      <c r="D27" s="2" t="s">
        <v>274</v>
      </c>
      <c r="E27" s="5" t="s">
        <v>157</v>
      </c>
      <c r="F27" s="5" t="s">
        <v>156</v>
      </c>
      <c r="G27" s="5">
        <v>0.65</v>
      </c>
      <c r="H27" s="5" t="s">
        <v>116</v>
      </c>
      <c r="I27" s="2" t="s">
        <v>208</v>
      </c>
      <c r="J27" s="63"/>
      <c r="K27" s="63" t="s">
        <v>145</v>
      </c>
      <c r="L27" s="63"/>
      <c r="M27" s="63" t="s">
        <v>145</v>
      </c>
      <c r="N27" s="104"/>
      <c r="O27" s="63" t="s">
        <v>145</v>
      </c>
      <c r="P27" s="104"/>
      <c r="Q27" s="3" t="s">
        <v>207</v>
      </c>
      <c r="R27" s="3" t="s">
        <v>158</v>
      </c>
      <c r="S27" s="3" t="s">
        <v>5</v>
      </c>
      <c r="T27" s="3">
        <v>1</v>
      </c>
      <c r="U27" s="57"/>
      <c r="V27" s="25" t="s">
        <v>146</v>
      </c>
      <c r="W27" s="4">
        <f t="shared" si="0"/>
        <v>0</v>
      </c>
    </row>
    <row r="28" spans="1:23" s="11" customFormat="1" ht="20.100000000000001" customHeight="1" x14ac:dyDescent="0.2">
      <c r="A28" s="36">
        <v>26</v>
      </c>
      <c r="B28" s="3" t="s">
        <v>27</v>
      </c>
      <c r="C28" s="3" t="s">
        <v>284</v>
      </c>
      <c r="D28" s="2" t="s">
        <v>274</v>
      </c>
      <c r="E28" s="5" t="s">
        <v>123</v>
      </c>
      <c r="F28" s="5" t="s">
        <v>94</v>
      </c>
      <c r="G28" s="5">
        <v>0.16</v>
      </c>
      <c r="H28" s="5" t="s">
        <v>90</v>
      </c>
      <c r="I28" s="2" t="s">
        <v>208</v>
      </c>
      <c r="J28" s="63"/>
      <c r="K28" s="63" t="s">
        <v>145</v>
      </c>
      <c r="L28" s="63"/>
      <c r="M28" s="63" t="s">
        <v>145</v>
      </c>
      <c r="N28" s="104"/>
      <c r="O28" s="63" t="s">
        <v>145</v>
      </c>
      <c r="P28" s="104"/>
      <c r="Q28" s="3" t="s">
        <v>207</v>
      </c>
      <c r="R28" s="3" t="s">
        <v>158</v>
      </c>
      <c r="S28" s="3" t="s">
        <v>5</v>
      </c>
      <c r="T28" s="3">
        <v>1</v>
      </c>
      <c r="U28" s="57"/>
      <c r="V28" s="25" t="s">
        <v>146</v>
      </c>
      <c r="W28" s="4">
        <f t="shared" si="0"/>
        <v>0</v>
      </c>
    </row>
    <row r="29" spans="1:23" s="11" customFormat="1" ht="20.100000000000001" customHeight="1" x14ac:dyDescent="0.2">
      <c r="A29" s="36">
        <v>27</v>
      </c>
      <c r="B29" s="3" t="s">
        <v>27</v>
      </c>
      <c r="C29" s="3" t="s">
        <v>284</v>
      </c>
      <c r="D29" s="2" t="s">
        <v>274</v>
      </c>
      <c r="E29" s="5" t="s">
        <v>124</v>
      </c>
      <c r="F29" s="5" t="s">
        <v>94</v>
      </c>
      <c r="G29" s="5">
        <v>0.16</v>
      </c>
      <c r="H29" s="5" t="s">
        <v>90</v>
      </c>
      <c r="I29" s="2" t="s">
        <v>208</v>
      </c>
      <c r="J29" s="63"/>
      <c r="K29" s="63" t="s">
        <v>145</v>
      </c>
      <c r="L29" s="63"/>
      <c r="M29" s="63" t="s">
        <v>145</v>
      </c>
      <c r="N29" s="104"/>
      <c r="O29" s="63" t="s">
        <v>145</v>
      </c>
      <c r="P29" s="104"/>
      <c r="Q29" s="3" t="s">
        <v>207</v>
      </c>
      <c r="R29" s="3" t="s">
        <v>158</v>
      </c>
      <c r="S29" s="3" t="s">
        <v>5</v>
      </c>
      <c r="T29" s="3">
        <v>1</v>
      </c>
      <c r="U29" s="57"/>
      <c r="V29" s="25" t="s">
        <v>146</v>
      </c>
      <c r="W29" s="4">
        <f t="shared" si="0"/>
        <v>0</v>
      </c>
    </row>
    <row r="30" spans="1:23" s="11" customFormat="1" ht="20.100000000000001" customHeight="1" x14ac:dyDescent="0.2">
      <c r="A30" s="36">
        <v>28</v>
      </c>
      <c r="B30" s="3" t="s">
        <v>43</v>
      </c>
      <c r="C30" s="3" t="s">
        <v>284</v>
      </c>
      <c r="D30" s="2" t="s">
        <v>274</v>
      </c>
      <c r="E30" s="5" t="s">
        <v>59</v>
      </c>
      <c r="F30" s="5" t="s">
        <v>125</v>
      </c>
      <c r="G30" s="5">
        <v>1</v>
      </c>
      <c r="H30" s="5" t="s">
        <v>126</v>
      </c>
      <c r="I30" s="2" t="s">
        <v>208</v>
      </c>
      <c r="J30" s="63"/>
      <c r="K30" s="63" t="s">
        <v>145</v>
      </c>
      <c r="L30" s="63"/>
      <c r="M30" s="63" t="s">
        <v>145</v>
      </c>
      <c r="N30" s="104"/>
      <c r="O30" s="63" t="s">
        <v>145</v>
      </c>
      <c r="P30" s="104"/>
      <c r="Q30" s="3" t="s">
        <v>206</v>
      </c>
      <c r="R30" s="3" t="s">
        <v>231</v>
      </c>
      <c r="S30" s="3" t="s">
        <v>5</v>
      </c>
      <c r="T30" s="3">
        <v>1</v>
      </c>
      <c r="U30" s="57"/>
      <c r="V30" s="25" t="s">
        <v>146</v>
      </c>
      <c r="W30" s="4">
        <f t="shared" si="0"/>
        <v>0</v>
      </c>
    </row>
    <row r="31" spans="1:23" s="11" customFormat="1" ht="20.100000000000001" customHeight="1" x14ac:dyDescent="0.2">
      <c r="A31" s="36">
        <v>29</v>
      </c>
      <c r="B31" s="3" t="s">
        <v>43</v>
      </c>
      <c r="C31" s="3" t="s">
        <v>284</v>
      </c>
      <c r="D31" s="2" t="s">
        <v>274</v>
      </c>
      <c r="E31" s="5" t="s">
        <v>60</v>
      </c>
      <c r="F31" s="5" t="s">
        <v>125</v>
      </c>
      <c r="G31" s="5">
        <v>1</v>
      </c>
      <c r="H31" s="5" t="s">
        <v>126</v>
      </c>
      <c r="I31" s="2" t="s">
        <v>208</v>
      </c>
      <c r="J31" s="63"/>
      <c r="K31" s="63" t="s">
        <v>145</v>
      </c>
      <c r="L31" s="63"/>
      <c r="M31" s="63" t="s">
        <v>145</v>
      </c>
      <c r="N31" s="104"/>
      <c r="O31" s="63" t="s">
        <v>145</v>
      </c>
      <c r="P31" s="104"/>
      <c r="Q31" s="3" t="s">
        <v>206</v>
      </c>
      <c r="R31" s="3" t="s">
        <v>231</v>
      </c>
      <c r="S31" s="3" t="s">
        <v>5</v>
      </c>
      <c r="T31" s="3">
        <v>1</v>
      </c>
      <c r="U31" s="57"/>
      <c r="V31" s="25" t="s">
        <v>146</v>
      </c>
      <c r="W31" s="4">
        <f t="shared" si="0"/>
        <v>0</v>
      </c>
    </row>
    <row r="32" spans="1:23" s="11" customFormat="1" ht="20.100000000000001" customHeight="1" x14ac:dyDescent="0.2">
      <c r="A32" s="36">
        <v>30</v>
      </c>
      <c r="B32" s="3" t="s">
        <v>43</v>
      </c>
      <c r="C32" s="3" t="s">
        <v>284</v>
      </c>
      <c r="D32" s="2" t="s">
        <v>274</v>
      </c>
      <c r="E32" s="5" t="s">
        <v>121</v>
      </c>
      <c r="F32" s="5" t="s">
        <v>87</v>
      </c>
      <c r="G32" s="5">
        <v>1</v>
      </c>
      <c r="H32" s="5" t="s">
        <v>89</v>
      </c>
      <c r="I32" s="2" t="s">
        <v>208</v>
      </c>
      <c r="J32" s="63"/>
      <c r="K32" s="63" t="s">
        <v>145</v>
      </c>
      <c r="L32" s="63"/>
      <c r="M32" s="63" t="s">
        <v>145</v>
      </c>
      <c r="N32" s="104"/>
      <c r="O32" s="63" t="s">
        <v>145</v>
      </c>
      <c r="P32" s="104"/>
      <c r="Q32" s="3" t="s">
        <v>206</v>
      </c>
      <c r="R32" s="3" t="s">
        <v>231</v>
      </c>
      <c r="S32" s="3" t="s">
        <v>5</v>
      </c>
      <c r="T32" s="3">
        <v>1</v>
      </c>
      <c r="U32" s="57"/>
      <c r="V32" s="25" t="s">
        <v>146</v>
      </c>
      <c r="W32" s="4">
        <f t="shared" si="0"/>
        <v>0</v>
      </c>
    </row>
    <row r="33" spans="1:23" s="11" customFormat="1" ht="20.100000000000001" customHeight="1" x14ac:dyDescent="0.2">
      <c r="A33" s="36">
        <v>31</v>
      </c>
      <c r="B33" s="3" t="s">
        <v>43</v>
      </c>
      <c r="C33" s="3" t="s">
        <v>284</v>
      </c>
      <c r="D33" s="2" t="s">
        <v>274</v>
      </c>
      <c r="E33" s="5" t="s">
        <v>127</v>
      </c>
      <c r="F33" s="5" t="s">
        <v>88</v>
      </c>
      <c r="G33" s="5">
        <v>1</v>
      </c>
      <c r="H33" s="5" t="s">
        <v>90</v>
      </c>
      <c r="I33" s="2" t="s">
        <v>208</v>
      </c>
      <c r="J33" s="63"/>
      <c r="K33" s="63" t="s">
        <v>145</v>
      </c>
      <c r="L33" s="63"/>
      <c r="M33" s="63" t="s">
        <v>145</v>
      </c>
      <c r="N33" s="104"/>
      <c r="O33" s="63" t="s">
        <v>145</v>
      </c>
      <c r="P33" s="104"/>
      <c r="Q33" s="3" t="s">
        <v>206</v>
      </c>
      <c r="R33" s="3" t="s">
        <v>231</v>
      </c>
      <c r="S33" s="3" t="s">
        <v>5</v>
      </c>
      <c r="T33" s="3">
        <v>1</v>
      </c>
      <c r="U33" s="57"/>
      <c r="V33" s="25" t="s">
        <v>146</v>
      </c>
      <c r="W33" s="4">
        <f t="shared" si="0"/>
        <v>0</v>
      </c>
    </row>
    <row r="34" spans="1:23" s="11" customFormat="1" ht="20.100000000000001" customHeight="1" x14ac:dyDescent="0.2">
      <c r="A34" s="36">
        <v>32</v>
      </c>
      <c r="B34" s="3" t="s">
        <v>43</v>
      </c>
      <c r="C34" s="3" t="s">
        <v>284</v>
      </c>
      <c r="D34" s="2" t="s">
        <v>274</v>
      </c>
      <c r="E34" s="5" t="s">
        <v>128</v>
      </c>
      <c r="F34" s="5" t="s">
        <v>88</v>
      </c>
      <c r="G34" s="5">
        <v>1</v>
      </c>
      <c r="H34" s="5" t="s">
        <v>90</v>
      </c>
      <c r="I34" s="2" t="s">
        <v>208</v>
      </c>
      <c r="J34" s="63"/>
      <c r="K34" s="63" t="s">
        <v>145</v>
      </c>
      <c r="L34" s="63"/>
      <c r="M34" s="63" t="s">
        <v>145</v>
      </c>
      <c r="N34" s="104"/>
      <c r="O34" s="63" t="s">
        <v>145</v>
      </c>
      <c r="P34" s="104"/>
      <c r="Q34" s="3" t="s">
        <v>206</v>
      </c>
      <c r="R34" s="3" t="s">
        <v>231</v>
      </c>
      <c r="S34" s="3" t="s">
        <v>5</v>
      </c>
      <c r="T34" s="3">
        <v>1</v>
      </c>
      <c r="U34" s="57"/>
      <c r="V34" s="25" t="s">
        <v>146</v>
      </c>
      <c r="W34" s="4">
        <f t="shared" si="0"/>
        <v>0</v>
      </c>
    </row>
    <row r="35" spans="1:23" s="11" customFormat="1" ht="20.100000000000001" customHeight="1" x14ac:dyDescent="0.2">
      <c r="A35" s="36">
        <v>33</v>
      </c>
      <c r="B35" s="3" t="s">
        <v>43</v>
      </c>
      <c r="C35" s="3" t="s">
        <v>284</v>
      </c>
      <c r="D35" s="2" t="s">
        <v>274</v>
      </c>
      <c r="E35" s="109" t="s">
        <v>129</v>
      </c>
      <c r="F35" s="109" t="s">
        <v>91</v>
      </c>
      <c r="G35" s="109">
        <v>0.63</v>
      </c>
      <c r="H35" s="109" t="s">
        <v>90</v>
      </c>
      <c r="I35" s="2" t="s">
        <v>208</v>
      </c>
      <c r="J35" s="63"/>
      <c r="K35" s="63"/>
      <c r="L35" s="63" t="s">
        <v>145</v>
      </c>
      <c r="M35" s="104"/>
      <c r="N35" s="63" t="s">
        <v>145</v>
      </c>
      <c r="O35" s="104"/>
      <c r="P35" s="104" t="s">
        <v>145</v>
      </c>
      <c r="Q35" s="108" t="s">
        <v>206</v>
      </c>
      <c r="R35" s="108" t="s">
        <v>231</v>
      </c>
      <c r="S35" s="108" t="s">
        <v>5</v>
      </c>
      <c r="T35" s="108">
        <v>1</v>
      </c>
      <c r="U35" s="86"/>
      <c r="V35" s="27" t="s">
        <v>146</v>
      </c>
      <c r="W35" s="27"/>
    </row>
    <row r="36" spans="1:23" s="11" customFormat="1" ht="20.100000000000001" customHeight="1" x14ac:dyDescent="0.2">
      <c r="A36" s="36">
        <v>34</v>
      </c>
      <c r="B36" s="3" t="s">
        <v>43</v>
      </c>
      <c r="C36" s="3" t="s">
        <v>284</v>
      </c>
      <c r="D36" s="2" t="s">
        <v>274</v>
      </c>
      <c r="E36" s="109" t="s">
        <v>130</v>
      </c>
      <c r="F36" s="109" t="s">
        <v>91</v>
      </c>
      <c r="G36" s="109">
        <v>0.63</v>
      </c>
      <c r="H36" s="109" t="s">
        <v>90</v>
      </c>
      <c r="I36" s="2" t="s">
        <v>208</v>
      </c>
      <c r="J36" s="63"/>
      <c r="K36" s="63"/>
      <c r="L36" s="63" t="s">
        <v>145</v>
      </c>
      <c r="M36" s="104"/>
      <c r="N36" s="63" t="s">
        <v>145</v>
      </c>
      <c r="O36" s="104"/>
      <c r="P36" s="104" t="s">
        <v>145</v>
      </c>
      <c r="Q36" s="108" t="s">
        <v>206</v>
      </c>
      <c r="R36" s="108" t="s">
        <v>231</v>
      </c>
      <c r="S36" s="108" t="s">
        <v>5</v>
      </c>
      <c r="T36" s="108">
        <v>1</v>
      </c>
      <c r="U36" s="86"/>
      <c r="V36" s="27" t="s">
        <v>146</v>
      </c>
      <c r="W36" s="27"/>
    </row>
    <row r="37" spans="1:23" s="11" customFormat="1" ht="20.100000000000001" customHeight="1" x14ac:dyDescent="0.2">
      <c r="A37" s="36">
        <v>35</v>
      </c>
      <c r="B37" s="3" t="s">
        <v>43</v>
      </c>
      <c r="C37" s="3" t="s">
        <v>284</v>
      </c>
      <c r="D37" s="2" t="s">
        <v>274</v>
      </c>
      <c r="E37" s="109" t="s">
        <v>131</v>
      </c>
      <c r="F37" s="109" t="s">
        <v>92</v>
      </c>
      <c r="G37" s="109">
        <v>0.63</v>
      </c>
      <c r="H37" s="109" t="s">
        <v>90</v>
      </c>
      <c r="I37" s="2" t="s">
        <v>208</v>
      </c>
      <c r="J37" s="63"/>
      <c r="K37" s="63"/>
      <c r="L37" s="63" t="s">
        <v>145</v>
      </c>
      <c r="M37" s="104"/>
      <c r="N37" s="63" t="s">
        <v>145</v>
      </c>
      <c r="O37" s="104"/>
      <c r="P37" s="104" t="s">
        <v>145</v>
      </c>
      <c r="Q37" s="108" t="s">
        <v>206</v>
      </c>
      <c r="R37" s="108" t="s">
        <v>231</v>
      </c>
      <c r="S37" s="108" t="s">
        <v>5</v>
      </c>
      <c r="T37" s="108">
        <v>1</v>
      </c>
      <c r="U37" s="86"/>
      <c r="V37" s="27" t="s">
        <v>146</v>
      </c>
      <c r="W37" s="27"/>
    </row>
    <row r="38" spans="1:23" s="11" customFormat="1" ht="20.100000000000001" customHeight="1" x14ac:dyDescent="0.2">
      <c r="A38" s="36">
        <v>36</v>
      </c>
      <c r="B38" s="3" t="s">
        <v>43</v>
      </c>
      <c r="C38" s="3" t="s">
        <v>284</v>
      </c>
      <c r="D38" s="2" t="s">
        <v>274</v>
      </c>
      <c r="E38" s="109" t="s">
        <v>132</v>
      </c>
      <c r="F38" s="109" t="s">
        <v>92</v>
      </c>
      <c r="G38" s="109">
        <v>0.63</v>
      </c>
      <c r="H38" s="109" t="s">
        <v>90</v>
      </c>
      <c r="I38" s="2" t="s">
        <v>208</v>
      </c>
      <c r="J38" s="63"/>
      <c r="K38" s="63"/>
      <c r="L38" s="63" t="s">
        <v>145</v>
      </c>
      <c r="M38" s="104"/>
      <c r="N38" s="63" t="s">
        <v>145</v>
      </c>
      <c r="O38" s="104"/>
      <c r="P38" s="104" t="s">
        <v>145</v>
      </c>
      <c r="Q38" s="108" t="s">
        <v>206</v>
      </c>
      <c r="R38" s="108" t="s">
        <v>231</v>
      </c>
      <c r="S38" s="108" t="s">
        <v>5</v>
      </c>
      <c r="T38" s="108">
        <v>1</v>
      </c>
      <c r="U38" s="86"/>
      <c r="V38" s="27" t="s">
        <v>146</v>
      </c>
      <c r="W38" s="27"/>
    </row>
    <row r="39" spans="1:23" s="11" customFormat="1" ht="20.100000000000001" customHeight="1" x14ac:dyDescent="0.2">
      <c r="A39" s="36">
        <v>37</v>
      </c>
      <c r="B39" s="3" t="s">
        <v>43</v>
      </c>
      <c r="C39" s="3" t="s">
        <v>284</v>
      </c>
      <c r="D39" s="2" t="s">
        <v>274</v>
      </c>
      <c r="E39" s="109" t="s">
        <v>133</v>
      </c>
      <c r="F39" s="109" t="s">
        <v>93</v>
      </c>
      <c r="G39" s="109">
        <v>0.4</v>
      </c>
      <c r="H39" s="109" t="s">
        <v>90</v>
      </c>
      <c r="I39" s="2" t="s">
        <v>208</v>
      </c>
      <c r="J39" s="63"/>
      <c r="K39" s="63"/>
      <c r="L39" s="63" t="s">
        <v>145</v>
      </c>
      <c r="M39" s="104"/>
      <c r="N39" s="63" t="s">
        <v>145</v>
      </c>
      <c r="O39" s="104"/>
      <c r="P39" s="104" t="s">
        <v>145</v>
      </c>
      <c r="Q39" s="108" t="s">
        <v>206</v>
      </c>
      <c r="R39" s="108" t="s">
        <v>231</v>
      </c>
      <c r="S39" s="108" t="s">
        <v>5</v>
      </c>
      <c r="T39" s="108">
        <v>1</v>
      </c>
      <c r="U39" s="86"/>
      <c r="V39" s="27" t="s">
        <v>146</v>
      </c>
      <c r="W39" s="27"/>
    </row>
    <row r="40" spans="1:23" s="11" customFormat="1" ht="20.100000000000001" customHeight="1" x14ac:dyDescent="0.2">
      <c r="A40" s="36">
        <v>38</v>
      </c>
      <c r="B40" s="3" t="s">
        <v>27</v>
      </c>
      <c r="C40" s="3" t="s">
        <v>284</v>
      </c>
      <c r="D40" s="2" t="s">
        <v>274</v>
      </c>
      <c r="E40" s="109" t="s">
        <v>67</v>
      </c>
      <c r="F40" s="109" t="s">
        <v>95</v>
      </c>
      <c r="G40" s="109">
        <v>0.1</v>
      </c>
      <c r="H40" s="109" t="s">
        <v>90</v>
      </c>
      <c r="I40" s="2" t="s">
        <v>208</v>
      </c>
      <c r="J40" s="63"/>
      <c r="K40" s="63"/>
      <c r="L40" s="63" t="s">
        <v>145</v>
      </c>
      <c r="M40" s="104"/>
      <c r="N40" s="63" t="s">
        <v>145</v>
      </c>
      <c r="O40" s="104"/>
      <c r="P40" s="104" t="s">
        <v>145</v>
      </c>
      <c r="Q40" s="108" t="s">
        <v>207</v>
      </c>
      <c r="R40" s="108" t="s">
        <v>158</v>
      </c>
      <c r="S40" s="108" t="s">
        <v>5</v>
      </c>
      <c r="T40" s="108">
        <v>1</v>
      </c>
      <c r="U40" s="86"/>
      <c r="V40" s="27" t="s">
        <v>146</v>
      </c>
      <c r="W40" s="27"/>
    </row>
    <row r="41" spans="1:23" s="11" customFormat="1" ht="20.100000000000001" customHeight="1" x14ac:dyDescent="0.2">
      <c r="A41" s="36">
        <v>39</v>
      </c>
      <c r="B41" s="3" t="s">
        <v>27</v>
      </c>
      <c r="C41" s="3" t="s">
        <v>284</v>
      </c>
      <c r="D41" s="2" t="s">
        <v>274</v>
      </c>
      <c r="E41" s="109" t="s">
        <v>68</v>
      </c>
      <c r="F41" s="109" t="s">
        <v>95</v>
      </c>
      <c r="G41" s="109">
        <v>0.1</v>
      </c>
      <c r="H41" s="109" t="s">
        <v>90</v>
      </c>
      <c r="I41" s="2" t="s">
        <v>208</v>
      </c>
      <c r="J41" s="63"/>
      <c r="K41" s="63"/>
      <c r="L41" s="63" t="s">
        <v>145</v>
      </c>
      <c r="M41" s="104"/>
      <c r="N41" s="63" t="s">
        <v>145</v>
      </c>
      <c r="O41" s="104"/>
      <c r="P41" s="104" t="s">
        <v>145</v>
      </c>
      <c r="Q41" s="108" t="s">
        <v>207</v>
      </c>
      <c r="R41" s="108" t="s">
        <v>158</v>
      </c>
      <c r="S41" s="108" t="s">
        <v>5</v>
      </c>
      <c r="T41" s="108">
        <v>1</v>
      </c>
      <c r="U41" s="86"/>
      <c r="V41" s="27" t="s">
        <v>146</v>
      </c>
      <c r="W41" s="27"/>
    </row>
    <row r="42" spans="1:23" s="11" customFormat="1" ht="20.100000000000001" customHeight="1" x14ac:dyDescent="0.2">
      <c r="A42" s="36">
        <v>40</v>
      </c>
      <c r="B42" s="3" t="s">
        <v>27</v>
      </c>
      <c r="C42" s="3" t="s">
        <v>284</v>
      </c>
      <c r="D42" s="2" t="s">
        <v>274</v>
      </c>
      <c r="E42" s="109" t="s">
        <v>134</v>
      </c>
      <c r="F42" s="109" t="s">
        <v>96</v>
      </c>
      <c r="G42" s="109">
        <v>0.2</v>
      </c>
      <c r="H42" s="109" t="s">
        <v>97</v>
      </c>
      <c r="I42" s="2" t="s">
        <v>208</v>
      </c>
      <c r="J42" s="63" t="s">
        <v>145</v>
      </c>
      <c r="K42" s="63"/>
      <c r="L42" s="63" t="s">
        <v>145</v>
      </c>
      <c r="M42" s="104"/>
      <c r="N42" s="63" t="s">
        <v>145</v>
      </c>
      <c r="O42" s="104"/>
      <c r="P42" s="104" t="s">
        <v>145</v>
      </c>
      <c r="Q42" s="108" t="s">
        <v>207</v>
      </c>
      <c r="R42" s="108" t="s">
        <v>158</v>
      </c>
      <c r="S42" s="29" t="s">
        <v>5</v>
      </c>
      <c r="T42" s="29">
        <v>1</v>
      </c>
      <c r="U42" s="86"/>
      <c r="V42" s="27" t="s">
        <v>146</v>
      </c>
      <c r="W42" s="27"/>
    </row>
    <row r="43" spans="1:23" s="11" customFormat="1" ht="20.100000000000001" customHeight="1" x14ac:dyDescent="0.2">
      <c r="A43" s="36">
        <v>41</v>
      </c>
      <c r="B43" s="3" t="s">
        <v>27</v>
      </c>
      <c r="C43" s="3" t="s">
        <v>284</v>
      </c>
      <c r="D43" s="2" t="s">
        <v>274</v>
      </c>
      <c r="E43" s="5" t="s">
        <v>228</v>
      </c>
      <c r="F43" s="5"/>
      <c r="G43" s="5">
        <v>1.25</v>
      </c>
      <c r="H43" s="5" t="s">
        <v>227</v>
      </c>
      <c r="I43" s="2" t="s">
        <v>208</v>
      </c>
      <c r="J43" s="63"/>
      <c r="K43" s="63"/>
      <c r="L43" s="63"/>
      <c r="M43" s="104"/>
      <c r="N43" s="104"/>
      <c r="O43" s="63" t="s">
        <v>145</v>
      </c>
      <c r="P43" s="104"/>
      <c r="Q43" s="3" t="s">
        <v>207</v>
      </c>
      <c r="R43" s="3" t="s">
        <v>158</v>
      </c>
      <c r="S43" s="3" t="s">
        <v>5</v>
      </c>
      <c r="T43" s="6">
        <v>1</v>
      </c>
      <c r="U43" s="57"/>
      <c r="V43" s="25" t="s">
        <v>272</v>
      </c>
      <c r="W43" s="4">
        <f t="shared" si="0"/>
        <v>0</v>
      </c>
    </row>
    <row r="44" spans="1:23" s="11" customFormat="1" ht="20.100000000000001" customHeight="1" x14ac:dyDescent="0.2">
      <c r="A44" s="36">
        <v>42</v>
      </c>
      <c r="B44" s="3" t="s">
        <v>27</v>
      </c>
      <c r="C44" s="3" t="s">
        <v>284</v>
      </c>
      <c r="D44" s="2" t="s">
        <v>274</v>
      </c>
      <c r="E44" s="5" t="s">
        <v>229</v>
      </c>
      <c r="F44" s="5"/>
      <c r="G44" s="5">
        <v>1.25</v>
      </c>
      <c r="H44" s="5" t="s">
        <v>227</v>
      </c>
      <c r="I44" s="2" t="s">
        <v>208</v>
      </c>
      <c r="J44" s="63"/>
      <c r="K44" s="63"/>
      <c r="L44" s="63"/>
      <c r="M44" s="104"/>
      <c r="N44" s="104"/>
      <c r="O44" s="63" t="s">
        <v>145</v>
      </c>
      <c r="P44" s="104"/>
      <c r="Q44" s="3" t="s">
        <v>207</v>
      </c>
      <c r="R44" s="3" t="s">
        <v>158</v>
      </c>
      <c r="S44" s="3" t="s">
        <v>5</v>
      </c>
      <c r="T44" s="6">
        <v>1</v>
      </c>
      <c r="U44" s="57"/>
      <c r="V44" s="25" t="s">
        <v>272</v>
      </c>
      <c r="W44" s="4">
        <f t="shared" si="0"/>
        <v>0</v>
      </c>
    </row>
    <row r="45" spans="1:23" x14ac:dyDescent="0.25">
      <c r="E45" s="7"/>
      <c r="W45" s="24">
        <f>SUM(W3:W44)</f>
        <v>0</v>
      </c>
    </row>
    <row r="47" spans="1:23" x14ac:dyDescent="0.25">
      <c r="B47" s="33"/>
      <c r="C47" s="33"/>
      <c r="D47" s="22"/>
      <c r="E47" s="85" t="s">
        <v>7</v>
      </c>
      <c r="F47" s="85"/>
      <c r="G47" s="85"/>
      <c r="H47" s="85"/>
      <c r="I47" s="34"/>
      <c r="J47" s="22"/>
      <c r="K47" s="22"/>
      <c r="L47" s="22"/>
      <c r="M47" s="22"/>
      <c r="N47" s="22"/>
      <c r="O47" s="22"/>
      <c r="P47" s="22"/>
      <c r="Q47" s="95"/>
    </row>
    <row r="48" spans="1:23" x14ac:dyDescent="0.25">
      <c r="B48" s="13"/>
      <c r="C48" s="13"/>
      <c r="E48" s="45" t="s">
        <v>8</v>
      </c>
      <c r="F48" s="14"/>
      <c r="G48" s="14"/>
      <c r="H48" s="14"/>
      <c r="Q48" s="96"/>
      <c r="T48" s="9" t="s">
        <v>9</v>
      </c>
    </row>
    <row r="50" spans="1:3" x14ac:dyDescent="0.25">
      <c r="A50" s="133" t="s">
        <v>164</v>
      </c>
      <c r="B50" s="133" t="s">
        <v>165</v>
      </c>
      <c r="C50" s="133" t="s">
        <v>166</v>
      </c>
    </row>
    <row r="51" spans="1:3" x14ac:dyDescent="0.25">
      <c r="A51" s="134" t="str">
        <f>IFERROR(VLOOKUP(B51,#REF!,2,0),"")</f>
        <v/>
      </c>
      <c r="B51" s="125" t="s">
        <v>288</v>
      </c>
      <c r="C51" s="49">
        <f>SUMIF($C$3:$C$44,B51,$W$3:$W$44)</f>
        <v>0</v>
      </c>
    </row>
    <row r="52" spans="1:3" x14ac:dyDescent="0.25">
      <c r="A52" s="134" t="str">
        <f>IFERROR(VLOOKUP(B52,#REF!,2,0),"")</f>
        <v/>
      </c>
      <c r="B52" s="125" t="s">
        <v>289</v>
      </c>
      <c r="C52" s="49">
        <f t="shared" ref="C52:C81" si="1">SUMIF($C$3:$C$44,B52,$W$3:$W$44)</f>
        <v>0</v>
      </c>
    </row>
    <row r="53" spans="1:3" x14ac:dyDescent="0.25">
      <c r="A53" s="134" t="str">
        <f>IFERROR(VLOOKUP(B53,#REF!,2,0),"")</f>
        <v/>
      </c>
      <c r="B53" s="125" t="s">
        <v>290</v>
      </c>
      <c r="C53" s="49">
        <f t="shared" si="1"/>
        <v>0</v>
      </c>
    </row>
    <row r="54" spans="1:3" x14ac:dyDescent="0.25">
      <c r="A54" s="135"/>
      <c r="B54" s="125" t="s">
        <v>291</v>
      </c>
      <c r="C54" s="49">
        <f t="shared" si="1"/>
        <v>0</v>
      </c>
    </row>
    <row r="55" spans="1:3" x14ac:dyDescent="0.25">
      <c r="A55" s="136"/>
      <c r="B55" s="125" t="s">
        <v>292</v>
      </c>
      <c r="C55" s="49">
        <f t="shared" si="1"/>
        <v>0</v>
      </c>
    </row>
    <row r="56" spans="1:3" x14ac:dyDescent="0.25">
      <c r="A56" s="136"/>
      <c r="B56" s="125" t="s">
        <v>293</v>
      </c>
      <c r="C56" s="49">
        <f t="shared" si="1"/>
        <v>0</v>
      </c>
    </row>
    <row r="57" spans="1:3" x14ac:dyDescent="0.25">
      <c r="A57" s="136"/>
      <c r="B57" s="125" t="s">
        <v>294</v>
      </c>
      <c r="C57" s="49">
        <f t="shared" si="1"/>
        <v>0</v>
      </c>
    </row>
    <row r="58" spans="1:3" x14ac:dyDescent="0.25">
      <c r="A58" s="136"/>
      <c r="B58" s="125" t="s">
        <v>295</v>
      </c>
      <c r="C58" s="49">
        <f t="shared" si="1"/>
        <v>0</v>
      </c>
    </row>
    <row r="59" spans="1:3" x14ac:dyDescent="0.25">
      <c r="A59" s="136"/>
      <c r="B59" s="125" t="s">
        <v>279</v>
      </c>
      <c r="C59" s="49">
        <f t="shared" si="1"/>
        <v>0</v>
      </c>
    </row>
    <row r="60" spans="1:3" x14ac:dyDescent="0.25">
      <c r="A60" s="136"/>
      <c r="B60" s="125" t="s">
        <v>296</v>
      </c>
      <c r="C60" s="49">
        <f t="shared" si="1"/>
        <v>0</v>
      </c>
    </row>
    <row r="61" spans="1:3" x14ac:dyDescent="0.25">
      <c r="A61" s="136"/>
      <c r="B61" s="125" t="s">
        <v>297</v>
      </c>
      <c r="C61" s="49">
        <f t="shared" si="1"/>
        <v>0</v>
      </c>
    </row>
    <row r="62" spans="1:3" x14ac:dyDescent="0.25">
      <c r="A62" s="136"/>
      <c r="B62" s="125" t="s">
        <v>284</v>
      </c>
      <c r="C62" s="49">
        <f t="shared" si="1"/>
        <v>0</v>
      </c>
    </row>
    <row r="63" spans="1:3" x14ac:dyDescent="0.25">
      <c r="A63" s="136"/>
      <c r="B63" s="125" t="s">
        <v>280</v>
      </c>
      <c r="C63" s="49">
        <f t="shared" si="1"/>
        <v>0</v>
      </c>
    </row>
    <row r="64" spans="1:3" x14ac:dyDescent="0.25">
      <c r="A64" s="136"/>
      <c r="B64" s="125" t="s">
        <v>298</v>
      </c>
      <c r="C64" s="49">
        <f t="shared" si="1"/>
        <v>0</v>
      </c>
    </row>
    <row r="65" spans="1:3" x14ac:dyDescent="0.25">
      <c r="A65" s="136"/>
      <c r="B65" s="125" t="s">
        <v>299</v>
      </c>
      <c r="C65" s="49">
        <f t="shared" si="1"/>
        <v>0</v>
      </c>
    </row>
    <row r="66" spans="1:3" x14ac:dyDescent="0.25">
      <c r="A66" s="136"/>
      <c r="B66" s="125" t="s">
        <v>281</v>
      </c>
      <c r="C66" s="49">
        <f t="shared" si="1"/>
        <v>0</v>
      </c>
    </row>
    <row r="67" spans="1:3" x14ac:dyDescent="0.25">
      <c r="A67" s="136"/>
      <c r="B67" s="125" t="s">
        <v>300</v>
      </c>
      <c r="C67" s="49">
        <f t="shared" si="1"/>
        <v>0</v>
      </c>
    </row>
    <row r="68" spans="1:3" x14ac:dyDescent="0.25">
      <c r="A68" s="136"/>
      <c r="B68" s="125" t="s">
        <v>301</v>
      </c>
      <c r="C68" s="49">
        <f t="shared" si="1"/>
        <v>0</v>
      </c>
    </row>
    <row r="69" spans="1:3" x14ac:dyDescent="0.25">
      <c r="A69" s="136"/>
      <c r="B69" s="125" t="s">
        <v>302</v>
      </c>
      <c r="C69" s="49">
        <f t="shared" si="1"/>
        <v>0</v>
      </c>
    </row>
    <row r="70" spans="1:3" x14ac:dyDescent="0.25">
      <c r="A70" s="136"/>
      <c r="B70" s="125" t="s">
        <v>21</v>
      </c>
      <c r="C70" s="49">
        <f t="shared" si="1"/>
        <v>0</v>
      </c>
    </row>
    <row r="71" spans="1:3" x14ac:dyDescent="0.25">
      <c r="A71" s="136"/>
      <c r="B71" s="125" t="s">
        <v>15</v>
      </c>
      <c r="C71" s="49">
        <f t="shared" si="1"/>
        <v>0</v>
      </c>
    </row>
    <row r="72" spans="1:3" x14ac:dyDescent="0.25">
      <c r="A72" s="136"/>
      <c r="B72" s="125" t="s">
        <v>303</v>
      </c>
      <c r="C72" s="49">
        <f t="shared" si="1"/>
        <v>0</v>
      </c>
    </row>
    <row r="73" spans="1:3" x14ac:dyDescent="0.25">
      <c r="A73" s="136"/>
      <c r="B73" s="125" t="s">
        <v>44</v>
      </c>
      <c r="C73" s="49">
        <f t="shared" si="1"/>
        <v>0</v>
      </c>
    </row>
    <row r="74" spans="1:3" x14ac:dyDescent="0.25">
      <c r="A74" s="136"/>
      <c r="B74" s="125" t="s">
        <v>304</v>
      </c>
      <c r="C74" s="49">
        <f t="shared" si="1"/>
        <v>0</v>
      </c>
    </row>
    <row r="75" spans="1:3" x14ac:dyDescent="0.25">
      <c r="A75" s="136"/>
      <c r="B75" s="125" t="s">
        <v>283</v>
      </c>
      <c r="C75" s="49">
        <f t="shared" si="1"/>
        <v>0</v>
      </c>
    </row>
    <row r="76" spans="1:3" x14ac:dyDescent="0.25">
      <c r="A76" s="136"/>
      <c r="B76" s="125" t="s">
        <v>282</v>
      </c>
      <c r="C76" s="49">
        <f t="shared" si="1"/>
        <v>0</v>
      </c>
    </row>
    <row r="77" spans="1:3" x14ac:dyDescent="0.25">
      <c r="A77" s="136"/>
      <c r="B77" s="125" t="s">
        <v>305</v>
      </c>
      <c r="C77" s="49">
        <f t="shared" si="1"/>
        <v>0</v>
      </c>
    </row>
    <row r="78" spans="1:3" x14ac:dyDescent="0.25">
      <c r="A78" s="136"/>
      <c r="B78" s="125" t="s">
        <v>306</v>
      </c>
      <c r="C78" s="49">
        <f t="shared" si="1"/>
        <v>0</v>
      </c>
    </row>
    <row r="79" spans="1:3" x14ac:dyDescent="0.25">
      <c r="A79" s="136"/>
      <c r="B79" s="125" t="s">
        <v>52</v>
      </c>
      <c r="C79" s="49">
        <f t="shared" si="1"/>
        <v>0</v>
      </c>
    </row>
    <row r="80" spans="1:3" x14ac:dyDescent="0.25">
      <c r="A80" s="136"/>
      <c r="B80" s="125" t="s">
        <v>307</v>
      </c>
      <c r="C80" s="49">
        <f t="shared" si="1"/>
        <v>0</v>
      </c>
    </row>
    <row r="81" spans="1:3" x14ac:dyDescent="0.25">
      <c r="A81" s="136"/>
      <c r="B81" s="125" t="s">
        <v>308</v>
      </c>
      <c r="C81" s="49">
        <f t="shared" si="1"/>
        <v>0</v>
      </c>
    </row>
    <row r="82" spans="1:3" x14ac:dyDescent="0.25">
      <c r="A82"/>
      <c r="B82" s="137"/>
      <c r="C82" s="138">
        <f>SUM(C51:C81)</f>
        <v>0</v>
      </c>
    </row>
    <row r="196" spans="1:3" ht="15.75" customHeight="1" x14ac:dyDescent="0.25"/>
    <row r="199" spans="1:3" x14ac:dyDescent="0.25">
      <c r="A199" s="47" t="s">
        <v>164</v>
      </c>
      <c r="B199" s="47" t="s">
        <v>165</v>
      </c>
      <c r="C199" s="47" t="s">
        <v>166</v>
      </c>
    </row>
    <row r="200" spans="1:3" x14ac:dyDescent="0.25">
      <c r="A200" s="42" t="str">
        <f>IFERROR(VLOOKUP(B200,#REF!,2,0),"")</f>
        <v/>
      </c>
      <c r="B200" s="48" t="s">
        <v>42</v>
      </c>
      <c r="C200" s="49">
        <f t="shared" ref="C200:C213" si="2">SUMIF($C$3:$C$42,B200,$W$3:$W$42)</f>
        <v>0</v>
      </c>
    </row>
    <row r="201" spans="1:3" x14ac:dyDescent="0.25">
      <c r="A201" s="42" t="str">
        <f>IFERROR(VLOOKUP(B201,#REF!,2,0),"")</f>
        <v/>
      </c>
      <c r="B201" s="48" t="s">
        <v>26</v>
      </c>
      <c r="C201" s="49">
        <f t="shared" si="2"/>
        <v>0</v>
      </c>
    </row>
    <row r="202" spans="1:3" x14ac:dyDescent="0.25">
      <c r="A202" s="42" t="str">
        <f>IFERROR(VLOOKUP(B202,#REF!,2,0),"")</f>
        <v/>
      </c>
      <c r="B202" s="48" t="s">
        <v>11</v>
      </c>
      <c r="C202" s="49">
        <f t="shared" si="2"/>
        <v>0</v>
      </c>
    </row>
    <row r="203" spans="1:3" x14ac:dyDescent="0.25">
      <c r="A203" s="42" t="str">
        <f>IFERROR(VLOOKUP(B203,#REF!,2,0),"")</f>
        <v/>
      </c>
      <c r="B203" s="48" t="s">
        <v>19</v>
      </c>
      <c r="C203" s="49">
        <f t="shared" si="2"/>
        <v>0</v>
      </c>
    </row>
    <row r="204" spans="1:3" x14ac:dyDescent="0.25">
      <c r="A204" s="42" t="str">
        <f>IFERROR(VLOOKUP(B204,#REF!,2,0),"")</f>
        <v/>
      </c>
      <c r="B204" s="48" t="s">
        <v>13</v>
      </c>
      <c r="C204" s="49">
        <f t="shared" si="2"/>
        <v>0</v>
      </c>
    </row>
    <row r="205" spans="1:3" x14ac:dyDescent="0.25">
      <c r="A205" s="42" t="str">
        <f>IFERROR(VLOOKUP(B205,#REF!,2,0),"")</f>
        <v/>
      </c>
      <c r="B205" s="48" t="s">
        <v>21</v>
      </c>
      <c r="C205" s="49">
        <f t="shared" si="2"/>
        <v>0</v>
      </c>
    </row>
    <row r="206" spans="1:3" x14ac:dyDescent="0.25">
      <c r="A206" s="42" t="str">
        <f>IFERROR(VLOOKUP(B206,#REF!,2,0),"")</f>
        <v/>
      </c>
      <c r="B206" s="48" t="s">
        <v>15</v>
      </c>
      <c r="C206" s="49">
        <f t="shared" si="2"/>
        <v>0</v>
      </c>
    </row>
    <row r="207" spans="1:3" x14ac:dyDescent="0.25">
      <c r="A207" s="42" t="str">
        <f>IFERROR(VLOOKUP(B207,#REF!,2,0),"")</f>
        <v/>
      </c>
      <c r="B207" s="50" t="s">
        <v>44</v>
      </c>
      <c r="C207" s="49">
        <f t="shared" si="2"/>
        <v>0</v>
      </c>
    </row>
    <row r="208" spans="1:3" x14ac:dyDescent="0.25">
      <c r="A208" s="42" t="str">
        <f>IFERROR(VLOOKUP(B208,#REF!,2,0),"")</f>
        <v/>
      </c>
      <c r="B208" s="50" t="s">
        <v>46</v>
      </c>
      <c r="C208" s="49">
        <f t="shared" si="2"/>
        <v>0</v>
      </c>
    </row>
    <row r="209" spans="1:3" x14ac:dyDescent="0.25">
      <c r="A209" s="42" t="str">
        <f>IFERROR(VLOOKUP(B209,#REF!,2,0),"")</f>
        <v/>
      </c>
      <c r="B209" s="50" t="s">
        <v>48</v>
      </c>
      <c r="C209" s="49">
        <f t="shared" si="2"/>
        <v>0</v>
      </c>
    </row>
    <row r="210" spans="1:3" x14ac:dyDescent="0.25">
      <c r="A210" s="42" t="str">
        <f>IFERROR(VLOOKUP(B210,#REF!,2,0),"")</f>
        <v/>
      </c>
      <c r="B210" s="50" t="s">
        <v>50</v>
      </c>
      <c r="C210" s="49">
        <f t="shared" si="2"/>
        <v>0</v>
      </c>
    </row>
    <row r="211" spans="1:3" x14ac:dyDescent="0.25">
      <c r="A211" s="42" t="str">
        <f>IFERROR(VLOOKUP(B211,#REF!,2,0),"")</f>
        <v/>
      </c>
      <c r="B211" s="50" t="s">
        <v>52</v>
      </c>
      <c r="C211" s="49">
        <f t="shared" si="2"/>
        <v>0</v>
      </c>
    </row>
    <row r="212" spans="1:3" x14ac:dyDescent="0.25">
      <c r="A212" s="42" t="str">
        <f>IFERROR(VLOOKUP(B212,#REF!,2,0),"")</f>
        <v/>
      </c>
      <c r="B212" s="50" t="s">
        <v>17</v>
      </c>
      <c r="C212" s="49">
        <f t="shared" si="2"/>
        <v>0</v>
      </c>
    </row>
    <row r="213" spans="1:3" x14ac:dyDescent="0.25">
      <c r="A213" s="42" t="str">
        <f>IFERROR(VLOOKUP(B213,#REF!,2,0),"")</f>
        <v/>
      </c>
      <c r="B213" s="50" t="s">
        <v>147</v>
      </c>
      <c r="C213" s="49">
        <f t="shared" si="2"/>
        <v>0</v>
      </c>
    </row>
    <row r="214" spans="1:3" x14ac:dyDescent="0.25">
      <c r="A214" s="32"/>
      <c r="B214" s="30"/>
      <c r="C214" s="51">
        <f>SUM(C200:C213)</f>
        <v>0</v>
      </c>
    </row>
  </sheetData>
  <autoFilter ref="A2:AI45" xr:uid="{14ED401B-777B-42EB-A246-B5B7CB71B60C}"/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A468B-BB99-4DF3-8855-5EDC778079C8}">
  <sheetPr>
    <tabColor rgb="FF92D050"/>
    <pageSetUpPr fitToPage="1"/>
  </sheetPr>
  <dimension ref="A1:AI187"/>
  <sheetViews>
    <sheetView tabSelected="1" zoomScale="70" zoomScaleNormal="70" zoomScaleSheetLayoutView="100" workbookViewId="0">
      <pane ySplit="2" topLeftCell="A3" activePane="bottomLeft" state="frozen"/>
      <selection activeCell="E1" sqref="E1"/>
      <selection pane="bottomLeft" activeCell="U44" sqref="U3:U44"/>
    </sheetView>
  </sheetViews>
  <sheetFormatPr defaultColWidth="9.140625" defaultRowHeight="15" x14ac:dyDescent="0.25"/>
  <cols>
    <col min="1" max="1" width="4.5703125" style="7" customWidth="1"/>
    <col min="2" max="2" width="25.7109375" style="9" customWidth="1"/>
    <col min="3" max="3" width="28.85546875" style="9" customWidth="1"/>
    <col min="4" max="4" width="51.5703125" style="7" customWidth="1"/>
    <col min="5" max="5" width="14" style="10" customWidth="1"/>
    <col min="6" max="6" width="18.140625" style="10" customWidth="1"/>
    <col min="7" max="7" width="15" style="10" customWidth="1"/>
    <col min="8" max="8" width="13" style="10" customWidth="1"/>
    <col min="9" max="9" width="52" style="30" hidden="1" customWidth="1"/>
    <col min="10" max="10" width="21.140625" style="7" hidden="1" customWidth="1"/>
    <col min="11" max="11" width="20" style="7" hidden="1" customWidth="1"/>
    <col min="12" max="13" width="25" style="7" hidden="1" customWidth="1"/>
    <col min="14" max="14" width="23.85546875" style="7" hidden="1" customWidth="1"/>
    <col min="15" max="16" width="25" style="7" hidden="1" customWidth="1"/>
    <col min="17" max="17" width="13" style="94" hidden="1" customWidth="1"/>
    <col min="18" max="18" width="9.140625" style="9" customWidth="1"/>
    <col min="19" max="19" width="9.140625" style="9"/>
    <col min="20" max="20" width="9.42578125" style="9" bestFit="1" customWidth="1"/>
    <col min="21" max="23" width="15.42578125" style="8" customWidth="1"/>
    <col min="24" max="29" width="9.140625" style="7" customWidth="1"/>
    <col min="30" max="30" width="14.140625" style="7" customWidth="1"/>
    <col min="31" max="34" width="9.140625" style="7" customWidth="1"/>
    <col min="35" max="35" width="16.42578125" style="7" customWidth="1"/>
    <col min="36" max="16384" width="9.140625" style="7"/>
  </cols>
  <sheetData>
    <row r="1" spans="1:35" ht="15.75" thickBot="1" x14ac:dyDescent="0.3">
      <c r="A1" s="68"/>
      <c r="C1" s="52">
        <f>D59</f>
        <v>0</v>
      </c>
    </row>
    <row r="2" spans="1:35" s="11" customFormat="1" ht="33.75" x14ac:dyDescent="0.2">
      <c r="A2" s="31" t="s">
        <v>138</v>
      </c>
      <c r="B2" s="99" t="s">
        <v>10</v>
      </c>
      <c r="C2" s="100" t="s">
        <v>16</v>
      </c>
      <c r="D2" s="31" t="s">
        <v>0</v>
      </c>
      <c r="E2" s="1" t="s">
        <v>1</v>
      </c>
      <c r="F2" s="1" t="s">
        <v>86</v>
      </c>
      <c r="G2" s="1" t="s">
        <v>103</v>
      </c>
      <c r="H2" s="1" t="s">
        <v>107</v>
      </c>
      <c r="I2" s="97" t="s">
        <v>210</v>
      </c>
      <c r="J2" s="105">
        <v>2023</v>
      </c>
      <c r="K2" s="106">
        <v>2024</v>
      </c>
      <c r="L2" s="107">
        <v>2025</v>
      </c>
      <c r="M2" s="91">
        <v>2026</v>
      </c>
      <c r="N2" s="92">
        <v>2027</v>
      </c>
      <c r="O2" s="92">
        <v>2028</v>
      </c>
      <c r="P2" s="93">
        <v>2029</v>
      </c>
      <c r="Q2" s="101" t="s">
        <v>209</v>
      </c>
      <c r="R2" s="1" t="s">
        <v>278</v>
      </c>
      <c r="S2" s="1" t="s">
        <v>2</v>
      </c>
      <c r="T2" s="1" t="s">
        <v>3</v>
      </c>
      <c r="U2" s="1" t="s">
        <v>24</v>
      </c>
      <c r="V2" s="26" t="s">
        <v>85</v>
      </c>
      <c r="W2" s="23" t="s">
        <v>276</v>
      </c>
      <c r="AI2" s="69">
        <f>W45</f>
        <v>0</v>
      </c>
    </row>
    <row r="3" spans="1:35" s="11" customFormat="1" ht="20.100000000000001" customHeight="1" x14ac:dyDescent="0.2">
      <c r="A3" s="36">
        <v>1</v>
      </c>
      <c r="B3" s="3"/>
      <c r="C3" s="113" t="s">
        <v>281</v>
      </c>
      <c r="D3" s="2" t="s">
        <v>277</v>
      </c>
      <c r="E3" s="5" t="s">
        <v>230</v>
      </c>
      <c r="F3" s="5" t="s">
        <v>115</v>
      </c>
      <c r="G3" s="5">
        <v>75</v>
      </c>
      <c r="H3" s="5" t="s">
        <v>106</v>
      </c>
      <c r="I3" s="2" t="s">
        <v>204</v>
      </c>
      <c r="J3" s="63" t="s">
        <v>145</v>
      </c>
      <c r="K3" s="63" t="s">
        <v>145</v>
      </c>
      <c r="L3" s="63" t="s">
        <v>240</v>
      </c>
      <c r="M3" s="63" t="s">
        <v>232</v>
      </c>
      <c r="N3" s="63" t="s">
        <v>235</v>
      </c>
      <c r="O3" s="63" t="s">
        <v>239</v>
      </c>
      <c r="P3" s="63" t="s">
        <v>234</v>
      </c>
      <c r="Q3" s="3" t="s">
        <v>205</v>
      </c>
      <c r="R3" s="3" t="s">
        <v>264</v>
      </c>
      <c r="S3" s="6" t="s">
        <v>4</v>
      </c>
      <c r="T3" s="6">
        <v>1</v>
      </c>
      <c r="U3" s="57"/>
      <c r="V3" s="25" t="s">
        <v>146</v>
      </c>
      <c r="W3" s="4">
        <f>T3*U3</f>
        <v>0</v>
      </c>
    </row>
    <row r="4" spans="1:35" s="11" customFormat="1" ht="20.100000000000001" customHeight="1" x14ac:dyDescent="0.2">
      <c r="A4" s="36">
        <v>2</v>
      </c>
      <c r="B4" s="3"/>
      <c r="C4" s="113" t="s">
        <v>281</v>
      </c>
      <c r="D4" s="2" t="s">
        <v>273</v>
      </c>
      <c r="E4" s="5" t="s">
        <v>108</v>
      </c>
      <c r="F4" s="5" t="s">
        <v>113</v>
      </c>
      <c r="G4" s="5" t="s">
        <v>104</v>
      </c>
      <c r="H4" s="5" t="s">
        <v>105</v>
      </c>
      <c r="I4" s="2" t="s">
        <v>202</v>
      </c>
      <c r="J4" s="63" t="s">
        <v>145</v>
      </c>
      <c r="K4" s="63" t="s">
        <v>145</v>
      </c>
      <c r="L4" s="63" t="s">
        <v>241</v>
      </c>
      <c r="M4" s="63" t="s">
        <v>232</v>
      </c>
      <c r="N4" s="63" t="s">
        <v>145</v>
      </c>
      <c r="O4" s="63" t="s">
        <v>145</v>
      </c>
      <c r="P4" s="63" t="s">
        <v>234</v>
      </c>
      <c r="Q4" s="3" t="s">
        <v>205</v>
      </c>
      <c r="R4" s="6" t="s">
        <v>265</v>
      </c>
      <c r="S4" s="6" t="s">
        <v>4</v>
      </c>
      <c r="T4" s="6">
        <v>1</v>
      </c>
      <c r="U4" s="57"/>
      <c r="V4" s="25" t="s">
        <v>146</v>
      </c>
      <c r="W4" s="4">
        <f t="shared" ref="W4:W42" si="0">T4*U4</f>
        <v>0</v>
      </c>
    </row>
    <row r="5" spans="1:35" s="11" customFormat="1" ht="20.100000000000001" customHeight="1" x14ac:dyDescent="0.2">
      <c r="A5" s="36">
        <v>3</v>
      </c>
      <c r="B5" s="3"/>
      <c r="C5" s="113" t="s">
        <v>284</v>
      </c>
      <c r="D5" s="2" t="s">
        <v>273</v>
      </c>
      <c r="E5" s="5" t="s">
        <v>111</v>
      </c>
      <c r="F5" s="5" t="s">
        <v>114</v>
      </c>
      <c r="G5" s="5">
        <v>0.4</v>
      </c>
      <c r="H5" s="5" t="s">
        <v>109</v>
      </c>
      <c r="I5" s="2" t="s">
        <v>208</v>
      </c>
      <c r="J5" s="63" t="s">
        <v>145</v>
      </c>
      <c r="K5" s="63"/>
      <c r="L5" s="63" t="s">
        <v>145</v>
      </c>
      <c r="M5" s="104"/>
      <c r="N5" s="63" t="s">
        <v>145</v>
      </c>
      <c r="O5" s="104"/>
      <c r="P5" s="63" t="s">
        <v>145</v>
      </c>
      <c r="Q5" s="3" t="s">
        <v>207</v>
      </c>
      <c r="R5" s="3" t="s">
        <v>158</v>
      </c>
      <c r="S5" s="3" t="s">
        <v>4</v>
      </c>
      <c r="T5" s="3">
        <v>1</v>
      </c>
      <c r="U5" s="57"/>
      <c r="V5" s="25" t="s">
        <v>146</v>
      </c>
      <c r="W5" s="4">
        <f t="shared" si="0"/>
        <v>0</v>
      </c>
    </row>
    <row r="6" spans="1:35" s="11" customFormat="1" ht="20.100000000000001" customHeight="1" x14ac:dyDescent="0.2">
      <c r="A6" s="36">
        <v>4</v>
      </c>
      <c r="B6" s="3"/>
      <c r="C6" s="113" t="s">
        <v>282</v>
      </c>
      <c r="D6" s="2" t="s">
        <v>273</v>
      </c>
      <c r="E6" s="5" t="s">
        <v>28</v>
      </c>
      <c r="F6" s="5" t="s">
        <v>98</v>
      </c>
      <c r="G6" s="5">
        <v>60</v>
      </c>
      <c r="H6" s="5" t="s">
        <v>112</v>
      </c>
      <c r="I6" s="2" t="s">
        <v>204</v>
      </c>
      <c r="J6" s="63" t="s">
        <v>145</v>
      </c>
      <c r="K6" s="63" t="s">
        <v>212</v>
      </c>
      <c r="L6" s="63" t="s">
        <v>241</v>
      </c>
      <c r="M6" s="63" t="s">
        <v>232</v>
      </c>
      <c r="N6" s="63" t="s">
        <v>212</v>
      </c>
      <c r="O6" s="63" t="s">
        <v>145</v>
      </c>
      <c r="P6" s="63" t="s">
        <v>234</v>
      </c>
      <c r="Q6" s="3" t="s">
        <v>205</v>
      </c>
      <c r="R6" s="3" t="s">
        <v>266</v>
      </c>
      <c r="S6" s="3" t="s">
        <v>5</v>
      </c>
      <c r="T6" s="3">
        <v>1</v>
      </c>
      <c r="U6" s="57"/>
      <c r="V6" s="25" t="s">
        <v>275</v>
      </c>
      <c r="W6" s="4">
        <f t="shared" si="0"/>
        <v>0</v>
      </c>
    </row>
    <row r="7" spans="1:35" s="11" customFormat="1" ht="20.100000000000001" customHeight="1" x14ac:dyDescent="0.2">
      <c r="A7" s="36">
        <v>5</v>
      </c>
      <c r="B7" s="3"/>
      <c r="C7" s="113" t="s">
        <v>282</v>
      </c>
      <c r="D7" s="2" t="s">
        <v>273</v>
      </c>
      <c r="E7" s="5" t="s">
        <v>29</v>
      </c>
      <c r="F7" s="5" t="s">
        <v>99</v>
      </c>
      <c r="G7" s="5">
        <v>50.5</v>
      </c>
      <c r="H7" s="5" t="s">
        <v>112</v>
      </c>
      <c r="I7" s="2" t="s">
        <v>204</v>
      </c>
      <c r="J7" s="63" t="s">
        <v>145</v>
      </c>
      <c r="K7" s="63" t="s">
        <v>212</v>
      </c>
      <c r="L7" s="63" t="s">
        <v>241</v>
      </c>
      <c r="M7" s="63" t="s">
        <v>232</v>
      </c>
      <c r="N7" s="63" t="s">
        <v>212</v>
      </c>
      <c r="O7" s="63" t="s">
        <v>145</v>
      </c>
      <c r="P7" s="63" t="s">
        <v>234</v>
      </c>
      <c r="Q7" s="3" t="s">
        <v>205</v>
      </c>
      <c r="R7" s="3" t="s">
        <v>266</v>
      </c>
      <c r="S7" s="3" t="s">
        <v>5</v>
      </c>
      <c r="T7" s="3">
        <v>1</v>
      </c>
      <c r="U7" s="57"/>
      <c r="V7" s="25" t="s">
        <v>275</v>
      </c>
      <c r="W7" s="4">
        <f t="shared" si="0"/>
        <v>0</v>
      </c>
    </row>
    <row r="8" spans="1:35" s="11" customFormat="1" ht="20.100000000000001" customHeight="1" x14ac:dyDescent="0.2">
      <c r="A8" s="36">
        <v>6</v>
      </c>
      <c r="B8" s="3"/>
      <c r="C8" s="113" t="s">
        <v>282</v>
      </c>
      <c r="D8" s="2" t="s">
        <v>273</v>
      </c>
      <c r="E8" s="5" t="s">
        <v>30</v>
      </c>
      <c r="F8" s="5" t="s">
        <v>99</v>
      </c>
      <c r="G8" s="5">
        <v>60</v>
      </c>
      <c r="H8" s="5" t="s">
        <v>112</v>
      </c>
      <c r="I8" s="2" t="s">
        <v>204</v>
      </c>
      <c r="J8" s="63" t="s">
        <v>145</v>
      </c>
      <c r="K8" s="63" t="s">
        <v>212</v>
      </c>
      <c r="L8" s="63" t="s">
        <v>241</v>
      </c>
      <c r="M8" s="63" t="s">
        <v>232</v>
      </c>
      <c r="N8" s="63" t="s">
        <v>212</v>
      </c>
      <c r="O8" s="63" t="s">
        <v>145</v>
      </c>
      <c r="P8" s="63" t="s">
        <v>234</v>
      </c>
      <c r="Q8" s="3" t="s">
        <v>205</v>
      </c>
      <c r="R8" s="3" t="s">
        <v>266</v>
      </c>
      <c r="S8" s="3" t="s">
        <v>5</v>
      </c>
      <c r="T8" s="3">
        <v>1</v>
      </c>
      <c r="U8" s="57"/>
      <c r="V8" s="25" t="s">
        <v>275</v>
      </c>
      <c r="W8" s="4">
        <f t="shared" si="0"/>
        <v>0</v>
      </c>
    </row>
    <row r="9" spans="1:35" s="11" customFormat="1" ht="20.100000000000001" customHeight="1" x14ac:dyDescent="0.2">
      <c r="A9" s="36">
        <v>7</v>
      </c>
      <c r="B9" s="3"/>
      <c r="C9" s="113" t="s">
        <v>282</v>
      </c>
      <c r="D9" s="2" t="s">
        <v>273</v>
      </c>
      <c r="E9" s="5" t="s">
        <v>31</v>
      </c>
      <c r="F9" s="5" t="s">
        <v>100</v>
      </c>
      <c r="G9" s="5">
        <v>6</v>
      </c>
      <c r="H9" s="5" t="s">
        <v>101</v>
      </c>
      <c r="I9" s="2" t="s">
        <v>204</v>
      </c>
      <c r="J9" s="63" t="s">
        <v>145</v>
      </c>
      <c r="K9" s="63" t="s">
        <v>145</v>
      </c>
      <c r="L9" s="63" t="s">
        <v>242</v>
      </c>
      <c r="M9" s="63" t="s">
        <v>232</v>
      </c>
      <c r="N9" s="63" t="s">
        <v>145</v>
      </c>
      <c r="O9" s="63" t="s">
        <v>211</v>
      </c>
      <c r="P9" s="63" t="s">
        <v>237</v>
      </c>
      <c r="Q9" s="3" t="s">
        <v>205</v>
      </c>
      <c r="R9" s="3" t="s">
        <v>267</v>
      </c>
      <c r="S9" s="3" t="s">
        <v>5</v>
      </c>
      <c r="T9" s="3">
        <v>1</v>
      </c>
      <c r="U9" s="57"/>
      <c r="V9" s="25" t="s">
        <v>275</v>
      </c>
      <c r="W9" s="4">
        <f t="shared" si="0"/>
        <v>0</v>
      </c>
    </row>
    <row r="10" spans="1:35" s="11" customFormat="1" ht="20.100000000000001" customHeight="1" x14ac:dyDescent="0.2">
      <c r="A10" s="36">
        <v>8</v>
      </c>
      <c r="B10" s="3"/>
      <c r="C10" s="113" t="s">
        <v>282</v>
      </c>
      <c r="D10" s="2" t="s">
        <v>273</v>
      </c>
      <c r="E10" s="5" t="s">
        <v>32</v>
      </c>
      <c r="F10" s="5" t="s">
        <v>100</v>
      </c>
      <c r="G10" s="5">
        <v>6</v>
      </c>
      <c r="H10" s="5" t="s">
        <v>101</v>
      </c>
      <c r="I10" s="2" t="s">
        <v>204</v>
      </c>
      <c r="J10" s="63" t="s">
        <v>145</v>
      </c>
      <c r="K10" s="63" t="s">
        <v>145</v>
      </c>
      <c r="L10" s="63" t="s">
        <v>242</v>
      </c>
      <c r="M10" s="63" t="s">
        <v>232</v>
      </c>
      <c r="N10" s="63" t="s">
        <v>145</v>
      </c>
      <c r="O10" s="63" t="s">
        <v>211</v>
      </c>
      <c r="P10" s="63" t="s">
        <v>238</v>
      </c>
      <c r="Q10" s="3" t="s">
        <v>205</v>
      </c>
      <c r="R10" s="3" t="s">
        <v>267</v>
      </c>
      <c r="S10" s="3" t="s">
        <v>5</v>
      </c>
      <c r="T10" s="3">
        <v>1</v>
      </c>
      <c r="U10" s="57"/>
      <c r="V10" s="25" t="s">
        <v>275</v>
      </c>
      <c r="W10" s="4">
        <f t="shared" si="0"/>
        <v>0</v>
      </c>
    </row>
    <row r="11" spans="1:35" s="11" customFormat="1" ht="20.100000000000001" customHeight="1" x14ac:dyDescent="0.2">
      <c r="A11" s="36">
        <v>9</v>
      </c>
      <c r="B11" s="3"/>
      <c r="C11" s="113" t="s">
        <v>282</v>
      </c>
      <c r="D11" s="2" t="s">
        <v>273</v>
      </c>
      <c r="E11" s="5" t="s">
        <v>33</v>
      </c>
      <c r="F11" s="5" t="s">
        <v>100</v>
      </c>
      <c r="G11" s="5">
        <v>5</v>
      </c>
      <c r="H11" s="5" t="s">
        <v>102</v>
      </c>
      <c r="I11" s="2" t="s">
        <v>202</v>
      </c>
      <c r="J11" s="63"/>
      <c r="K11" s="63" t="s">
        <v>145</v>
      </c>
      <c r="L11" s="63" t="s">
        <v>241</v>
      </c>
      <c r="M11" s="63" t="s">
        <v>232</v>
      </c>
      <c r="N11" s="63" t="s">
        <v>145</v>
      </c>
      <c r="O11" s="63" t="s">
        <v>145</v>
      </c>
      <c r="P11" s="63" t="s">
        <v>233</v>
      </c>
      <c r="Q11" s="3" t="s">
        <v>205</v>
      </c>
      <c r="R11" s="3" t="s">
        <v>268</v>
      </c>
      <c r="S11" s="3" t="s">
        <v>5</v>
      </c>
      <c r="T11" s="3">
        <v>1</v>
      </c>
      <c r="U11" s="57"/>
      <c r="V11" s="25" t="s">
        <v>275</v>
      </c>
      <c r="W11" s="4">
        <f t="shared" si="0"/>
        <v>0</v>
      </c>
    </row>
    <row r="12" spans="1:35" s="11" customFormat="1" ht="20.100000000000001" customHeight="1" x14ac:dyDescent="0.2">
      <c r="A12" s="36">
        <v>10</v>
      </c>
      <c r="B12" s="3"/>
      <c r="C12" s="113" t="s">
        <v>282</v>
      </c>
      <c r="D12" s="2" t="s">
        <v>273</v>
      </c>
      <c r="E12" s="5" t="s">
        <v>34</v>
      </c>
      <c r="F12" s="5" t="s">
        <v>100</v>
      </c>
      <c r="G12" s="5">
        <v>5</v>
      </c>
      <c r="H12" s="5" t="s">
        <v>102</v>
      </c>
      <c r="I12" s="2" t="s">
        <v>202</v>
      </c>
      <c r="J12" s="63"/>
      <c r="K12" s="63" t="s">
        <v>145</v>
      </c>
      <c r="L12" s="63" t="s">
        <v>241</v>
      </c>
      <c r="M12" s="63" t="s">
        <v>232</v>
      </c>
      <c r="N12" s="63" t="s">
        <v>145</v>
      </c>
      <c r="O12" s="63" t="s">
        <v>145</v>
      </c>
      <c r="P12" s="63" t="s">
        <v>233</v>
      </c>
      <c r="Q12" s="3" t="s">
        <v>205</v>
      </c>
      <c r="R12" s="3" t="s">
        <v>268</v>
      </c>
      <c r="S12" s="3" t="s">
        <v>5</v>
      </c>
      <c r="T12" s="3">
        <v>1</v>
      </c>
      <c r="U12" s="57"/>
      <c r="V12" s="25" t="s">
        <v>275</v>
      </c>
      <c r="W12" s="4">
        <f t="shared" si="0"/>
        <v>0</v>
      </c>
    </row>
    <row r="13" spans="1:35" s="11" customFormat="1" ht="20.100000000000001" customHeight="1" x14ac:dyDescent="0.2">
      <c r="A13" s="36">
        <v>11</v>
      </c>
      <c r="B13" s="3"/>
      <c r="C13" s="113" t="s">
        <v>283</v>
      </c>
      <c r="D13" s="2" t="s">
        <v>273</v>
      </c>
      <c r="E13" s="5" t="s">
        <v>35</v>
      </c>
      <c r="F13" s="5" t="s">
        <v>148</v>
      </c>
      <c r="G13" s="5">
        <v>2.5</v>
      </c>
      <c r="H13" s="5" t="s">
        <v>109</v>
      </c>
      <c r="I13" s="2" t="s">
        <v>208</v>
      </c>
      <c r="J13" s="63" t="s">
        <v>145</v>
      </c>
      <c r="K13" s="63"/>
      <c r="L13" s="63" t="s">
        <v>145</v>
      </c>
      <c r="M13" s="104"/>
      <c r="N13" s="63" t="s">
        <v>145</v>
      </c>
      <c r="O13" s="104"/>
      <c r="P13" s="63" t="s">
        <v>145</v>
      </c>
      <c r="Q13" s="3" t="s">
        <v>207</v>
      </c>
      <c r="R13" s="3" t="s">
        <v>158</v>
      </c>
      <c r="S13" s="3" t="s">
        <v>5</v>
      </c>
      <c r="T13" s="3">
        <v>1</v>
      </c>
      <c r="U13" s="57"/>
      <c r="V13" s="25" t="s">
        <v>275</v>
      </c>
      <c r="W13" s="4">
        <f t="shared" si="0"/>
        <v>0</v>
      </c>
    </row>
    <row r="14" spans="1:35" s="11" customFormat="1" ht="20.100000000000001" customHeight="1" x14ac:dyDescent="0.2">
      <c r="A14" s="36">
        <v>12</v>
      </c>
      <c r="B14" s="3"/>
      <c r="C14" s="113" t="s">
        <v>283</v>
      </c>
      <c r="D14" s="2" t="s">
        <v>273</v>
      </c>
      <c r="E14" s="5" t="s">
        <v>36</v>
      </c>
      <c r="F14" s="5" t="s">
        <v>148</v>
      </c>
      <c r="G14" s="5">
        <v>2.5</v>
      </c>
      <c r="H14" s="5" t="s">
        <v>109</v>
      </c>
      <c r="I14" s="2" t="s">
        <v>208</v>
      </c>
      <c r="J14" s="63" t="s">
        <v>145</v>
      </c>
      <c r="K14" s="63"/>
      <c r="L14" s="63" t="s">
        <v>145</v>
      </c>
      <c r="M14" s="104"/>
      <c r="N14" s="63" t="s">
        <v>145</v>
      </c>
      <c r="O14" s="104"/>
      <c r="P14" s="63" t="s">
        <v>145</v>
      </c>
      <c r="Q14" s="3" t="s">
        <v>207</v>
      </c>
      <c r="R14" s="3" t="s">
        <v>158</v>
      </c>
      <c r="S14" s="3" t="s">
        <v>5</v>
      </c>
      <c r="T14" s="3">
        <v>1</v>
      </c>
      <c r="U14" s="57"/>
      <c r="V14" s="25" t="s">
        <v>275</v>
      </c>
      <c r="W14" s="4">
        <f t="shared" si="0"/>
        <v>0</v>
      </c>
    </row>
    <row r="15" spans="1:35" s="11" customFormat="1" ht="20.100000000000001" customHeight="1" x14ac:dyDescent="0.2">
      <c r="A15" s="36">
        <v>13</v>
      </c>
      <c r="B15" s="3"/>
      <c r="C15" s="113" t="s">
        <v>283</v>
      </c>
      <c r="D15" s="2" t="s">
        <v>273</v>
      </c>
      <c r="E15" s="5" t="s">
        <v>37</v>
      </c>
      <c r="F15" s="5" t="s">
        <v>149</v>
      </c>
      <c r="G15" s="5" t="s">
        <v>150</v>
      </c>
      <c r="H15" s="5" t="s">
        <v>151</v>
      </c>
      <c r="I15" s="2" t="s">
        <v>208</v>
      </c>
      <c r="J15" s="63" t="s">
        <v>145</v>
      </c>
      <c r="K15" s="63"/>
      <c r="L15" s="63" t="s">
        <v>145</v>
      </c>
      <c r="M15" s="104"/>
      <c r="N15" s="63" t="s">
        <v>145</v>
      </c>
      <c r="O15" s="104"/>
      <c r="P15" s="63" t="s">
        <v>145</v>
      </c>
      <c r="Q15" s="3" t="s">
        <v>207</v>
      </c>
      <c r="R15" s="3" t="s">
        <v>158</v>
      </c>
      <c r="S15" s="3" t="s">
        <v>5</v>
      </c>
      <c r="T15" s="3">
        <v>1</v>
      </c>
      <c r="U15" s="57"/>
      <c r="V15" s="25" t="s">
        <v>275</v>
      </c>
      <c r="W15" s="4">
        <f t="shared" si="0"/>
        <v>0</v>
      </c>
    </row>
    <row r="16" spans="1:35" s="11" customFormat="1" ht="20.100000000000001" customHeight="1" x14ac:dyDescent="0.2">
      <c r="A16" s="36">
        <v>14</v>
      </c>
      <c r="B16" s="3"/>
      <c r="C16" s="113" t="s">
        <v>283</v>
      </c>
      <c r="D16" s="2" t="s">
        <v>273</v>
      </c>
      <c r="E16" s="5" t="s">
        <v>38</v>
      </c>
      <c r="F16" s="5" t="s">
        <v>149</v>
      </c>
      <c r="G16" s="5" t="s">
        <v>150</v>
      </c>
      <c r="H16" s="5" t="s">
        <v>151</v>
      </c>
      <c r="I16" s="2" t="s">
        <v>208</v>
      </c>
      <c r="J16" s="63" t="s">
        <v>145</v>
      </c>
      <c r="K16" s="63"/>
      <c r="L16" s="63" t="s">
        <v>145</v>
      </c>
      <c r="M16" s="104"/>
      <c r="N16" s="63" t="s">
        <v>145</v>
      </c>
      <c r="O16" s="104"/>
      <c r="P16" s="63" t="s">
        <v>145</v>
      </c>
      <c r="Q16" s="3" t="s">
        <v>207</v>
      </c>
      <c r="R16" s="3" t="s">
        <v>158</v>
      </c>
      <c r="S16" s="3" t="s">
        <v>5</v>
      </c>
      <c r="T16" s="3">
        <v>1</v>
      </c>
      <c r="U16" s="57"/>
      <c r="V16" s="25" t="s">
        <v>275</v>
      </c>
      <c r="W16" s="4">
        <f t="shared" si="0"/>
        <v>0</v>
      </c>
    </row>
    <row r="17" spans="1:23" s="11" customFormat="1" ht="20.100000000000001" customHeight="1" x14ac:dyDescent="0.2">
      <c r="A17" s="36">
        <v>15</v>
      </c>
      <c r="B17" s="3"/>
      <c r="C17" s="113" t="s">
        <v>283</v>
      </c>
      <c r="D17" s="2" t="s">
        <v>273</v>
      </c>
      <c r="E17" s="5" t="s">
        <v>39</v>
      </c>
      <c r="F17" s="5" t="s">
        <v>152</v>
      </c>
      <c r="G17" s="5">
        <v>1.25</v>
      </c>
      <c r="H17" s="5" t="s">
        <v>109</v>
      </c>
      <c r="I17" s="2" t="s">
        <v>208</v>
      </c>
      <c r="J17" s="63" t="s">
        <v>145</v>
      </c>
      <c r="K17" s="63"/>
      <c r="L17" s="63" t="s">
        <v>145</v>
      </c>
      <c r="M17" s="104"/>
      <c r="N17" s="63" t="s">
        <v>145</v>
      </c>
      <c r="O17" s="104"/>
      <c r="P17" s="63" t="s">
        <v>145</v>
      </c>
      <c r="Q17" s="3" t="s">
        <v>207</v>
      </c>
      <c r="R17" s="3" t="s">
        <v>158</v>
      </c>
      <c r="S17" s="3" t="s">
        <v>5</v>
      </c>
      <c r="T17" s="3">
        <v>1</v>
      </c>
      <c r="U17" s="57"/>
      <c r="V17" s="25" t="s">
        <v>275</v>
      </c>
      <c r="W17" s="4">
        <f t="shared" si="0"/>
        <v>0</v>
      </c>
    </row>
    <row r="18" spans="1:23" s="11" customFormat="1" ht="20.100000000000001" customHeight="1" x14ac:dyDescent="0.2">
      <c r="A18" s="36">
        <v>16</v>
      </c>
      <c r="B18" s="3"/>
      <c r="C18" s="113" t="s">
        <v>283</v>
      </c>
      <c r="D18" s="2" t="s">
        <v>273</v>
      </c>
      <c r="E18" s="109" t="s">
        <v>40</v>
      </c>
      <c r="F18" s="109" t="s">
        <v>153</v>
      </c>
      <c r="G18" s="109">
        <v>9.9000000000000005E-2</v>
      </c>
      <c r="H18" s="109" t="s">
        <v>154</v>
      </c>
      <c r="I18" s="2" t="s">
        <v>208</v>
      </c>
      <c r="J18" s="63"/>
      <c r="K18" s="63" t="s">
        <v>145</v>
      </c>
      <c r="L18" s="63"/>
      <c r="M18" s="63" t="s">
        <v>145</v>
      </c>
      <c r="N18" s="104"/>
      <c r="O18" s="63" t="s">
        <v>145</v>
      </c>
      <c r="P18" s="104"/>
      <c r="Q18" s="108" t="s">
        <v>207</v>
      </c>
      <c r="R18" s="108" t="s">
        <v>158</v>
      </c>
      <c r="S18" s="108" t="s">
        <v>5</v>
      </c>
      <c r="T18" s="108">
        <v>1</v>
      </c>
      <c r="U18" s="86"/>
      <c r="V18" s="27" t="s">
        <v>146</v>
      </c>
      <c r="W18" s="27"/>
    </row>
    <row r="19" spans="1:23" s="11" customFormat="1" ht="20.100000000000001" customHeight="1" x14ac:dyDescent="0.2">
      <c r="A19" s="36">
        <v>17</v>
      </c>
      <c r="B19" s="3"/>
      <c r="C19" s="113" t="s">
        <v>283</v>
      </c>
      <c r="D19" s="2" t="s">
        <v>273</v>
      </c>
      <c r="E19" s="109" t="s">
        <v>41</v>
      </c>
      <c r="F19" s="109" t="s">
        <v>153</v>
      </c>
      <c r="G19" s="109">
        <v>9.9000000000000005E-2</v>
      </c>
      <c r="H19" s="109" t="s">
        <v>154</v>
      </c>
      <c r="I19" s="2" t="s">
        <v>208</v>
      </c>
      <c r="J19" s="63"/>
      <c r="K19" s="63" t="s">
        <v>145</v>
      </c>
      <c r="L19" s="63"/>
      <c r="M19" s="63" t="s">
        <v>145</v>
      </c>
      <c r="N19" s="104"/>
      <c r="O19" s="63" t="s">
        <v>145</v>
      </c>
      <c r="P19" s="104"/>
      <c r="Q19" s="108" t="s">
        <v>207</v>
      </c>
      <c r="R19" s="108" t="s">
        <v>158</v>
      </c>
      <c r="S19" s="108" t="s">
        <v>5</v>
      </c>
      <c r="T19" s="108">
        <v>1</v>
      </c>
      <c r="U19" s="86"/>
      <c r="V19" s="27" t="s">
        <v>146</v>
      </c>
      <c r="W19" s="27"/>
    </row>
    <row r="20" spans="1:23" s="11" customFormat="1" ht="20.100000000000001" customHeight="1" x14ac:dyDescent="0.2">
      <c r="A20" s="36">
        <v>18</v>
      </c>
      <c r="B20" s="3"/>
      <c r="C20" s="113" t="s">
        <v>284</v>
      </c>
      <c r="D20" s="2" t="s">
        <v>273</v>
      </c>
      <c r="E20" s="109" t="s">
        <v>122</v>
      </c>
      <c r="F20" s="109" t="s">
        <v>156</v>
      </c>
      <c r="G20" s="109">
        <v>0.65</v>
      </c>
      <c r="H20" s="109" t="s">
        <v>116</v>
      </c>
      <c r="I20" s="2" t="s">
        <v>208</v>
      </c>
      <c r="J20" s="63"/>
      <c r="K20" s="63" t="s">
        <v>145</v>
      </c>
      <c r="L20" s="63"/>
      <c r="M20" s="63" t="s">
        <v>145</v>
      </c>
      <c r="N20" s="104"/>
      <c r="O20" s="63" t="s">
        <v>145</v>
      </c>
      <c r="P20" s="104"/>
      <c r="Q20" s="108" t="s">
        <v>207</v>
      </c>
      <c r="R20" s="108" t="s">
        <v>158</v>
      </c>
      <c r="S20" s="108" t="s">
        <v>5</v>
      </c>
      <c r="T20" s="108">
        <v>1</v>
      </c>
      <c r="U20" s="86"/>
      <c r="V20" s="27" t="s">
        <v>146</v>
      </c>
      <c r="W20" s="27"/>
    </row>
    <row r="21" spans="1:23" s="11" customFormat="1" ht="20.100000000000001" customHeight="1" x14ac:dyDescent="0.2">
      <c r="A21" s="36">
        <v>19</v>
      </c>
      <c r="B21" s="3"/>
      <c r="C21" s="113" t="s">
        <v>284</v>
      </c>
      <c r="D21" s="2" t="s">
        <v>273</v>
      </c>
      <c r="E21" s="109" t="s">
        <v>55</v>
      </c>
      <c r="F21" s="109" t="s">
        <v>155</v>
      </c>
      <c r="G21" s="109">
        <v>1</v>
      </c>
      <c r="H21" s="109" t="s">
        <v>126</v>
      </c>
      <c r="I21" s="2" t="s">
        <v>208</v>
      </c>
      <c r="J21" s="63"/>
      <c r="K21" s="63" t="s">
        <v>145</v>
      </c>
      <c r="L21" s="63"/>
      <c r="M21" s="63" t="s">
        <v>145</v>
      </c>
      <c r="N21" s="104"/>
      <c r="O21" s="63" t="s">
        <v>145</v>
      </c>
      <c r="P21" s="104"/>
      <c r="Q21" s="108" t="s">
        <v>206</v>
      </c>
      <c r="R21" s="108" t="s">
        <v>231</v>
      </c>
      <c r="S21" s="108" t="s">
        <v>5</v>
      </c>
      <c r="T21" s="108">
        <v>1</v>
      </c>
      <c r="U21" s="86"/>
      <c r="V21" s="27" t="s">
        <v>146</v>
      </c>
      <c r="W21" s="27"/>
    </row>
    <row r="22" spans="1:23" s="11" customFormat="1" ht="20.100000000000001" customHeight="1" x14ac:dyDescent="0.2">
      <c r="A22" s="36">
        <v>20</v>
      </c>
      <c r="B22" s="3"/>
      <c r="C22" s="113" t="s">
        <v>284</v>
      </c>
      <c r="D22" s="2" t="s">
        <v>273</v>
      </c>
      <c r="E22" s="109" t="s">
        <v>56</v>
      </c>
      <c r="F22" s="109" t="s">
        <v>155</v>
      </c>
      <c r="G22" s="109">
        <v>1</v>
      </c>
      <c r="H22" s="109" t="s">
        <v>126</v>
      </c>
      <c r="I22" s="2" t="s">
        <v>208</v>
      </c>
      <c r="J22" s="63"/>
      <c r="K22" s="63" t="s">
        <v>145</v>
      </c>
      <c r="L22" s="63"/>
      <c r="M22" s="63" t="s">
        <v>145</v>
      </c>
      <c r="N22" s="104"/>
      <c r="O22" s="63" t="s">
        <v>145</v>
      </c>
      <c r="P22" s="104"/>
      <c r="Q22" s="108" t="s">
        <v>206</v>
      </c>
      <c r="R22" s="108" t="s">
        <v>231</v>
      </c>
      <c r="S22" s="108" t="s">
        <v>5</v>
      </c>
      <c r="T22" s="108">
        <v>1</v>
      </c>
      <c r="U22" s="86"/>
      <c r="V22" s="27" t="s">
        <v>146</v>
      </c>
      <c r="W22" s="27"/>
    </row>
    <row r="23" spans="1:23" s="11" customFormat="1" ht="20.100000000000001" customHeight="1" x14ac:dyDescent="0.2">
      <c r="A23" s="36">
        <v>21</v>
      </c>
      <c r="B23" s="3"/>
      <c r="C23" s="113" t="s">
        <v>284</v>
      </c>
      <c r="D23" s="2" t="s">
        <v>273</v>
      </c>
      <c r="E23" s="109" t="s">
        <v>57</v>
      </c>
      <c r="F23" s="109" t="s">
        <v>155</v>
      </c>
      <c r="G23" s="109">
        <v>1</v>
      </c>
      <c r="H23" s="109" t="s">
        <v>126</v>
      </c>
      <c r="I23" s="2" t="s">
        <v>208</v>
      </c>
      <c r="J23" s="63"/>
      <c r="K23" s="63" t="s">
        <v>145</v>
      </c>
      <c r="L23" s="63"/>
      <c r="M23" s="63" t="s">
        <v>145</v>
      </c>
      <c r="N23" s="104"/>
      <c r="O23" s="63" t="s">
        <v>145</v>
      </c>
      <c r="P23" s="104"/>
      <c r="Q23" s="108" t="s">
        <v>206</v>
      </c>
      <c r="R23" s="108" t="s">
        <v>231</v>
      </c>
      <c r="S23" s="108" t="s">
        <v>5</v>
      </c>
      <c r="T23" s="108">
        <v>1</v>
      </c>
      <c r="U23" s="86"/>
      <c r="V23" s="27" t="s">
        <v>146</v>
      </c>
      <c r="W23" s="27"/>
    </row>
    <row r="24" spans="1:23" s="11" customFormat="1" ht="20.100000000000001" customHeight="1" x14ac:dyDescent="0.2">
      <c r="A24" s="36">
        <v>22</v>
      </c>
      <c r="B24" s="3"/>
      <c r="C24" s="113" t="s">
        <v>279</v>
      </c>
      <c r="D24" s="2" t="s">
        <v>273</v>
      </c>
      <c r="E24" s="109" t="s">
        <v>58</v>
      </c>
      <c r="F24" s="109" t="s">
        <v>155</v>
      </c>
      <c r="G24" s="109">
        <v>1</v>
      </c>
      <c r="H24" s="109" t="s">
        <v>126</v>
      </c>
      <c r="I24" s="2" t="s">
        <v>208</v>
      </c>
      <c r="J24" s="63"/>
      <c r="K24" s="63" t="s">
        <v>145</v>
      </c>
      <c r="L24" s="63"/>
      <c r="M24" s="63" t="s">
        <v>145</v>
      </c>
      <c r="N24" s="104"/>
      <c r="O24" s="63" t="s">
        <v>145</v>
      </c>
      <c r="P24" s="104"/>
      <c r="Q24" s="108" t="s">
        <v>206</v>
      </c>
      <c r="R24" s="108" t="s">
        <v>231</v>
      </c>
      <c r="S24" s="108" t="s">
        <v>5</v>
      </c>
      <c r="T24" s="108">
        <v>1</v>
      </c>
      <c r="U24" s="86"/>
      <c r="V24" s="27" t="s">
        <v>146</v>
      </c>
      <c r="W24" s="27"/>
    </row>
    <row r="25" spans="1:23" s="11" customFormat="1" ht="20.100000000000001" customHeight="1" x14ac:dyDescent="0.2">
      <c r="A25" s="36">
        <v>23</v>
      </c>
      <c r="B25" s="3"/>
      <c r="C25" s="113" t="s">
        <v>279</v>
      </c>
      <c r="D25" s="2" t="s">
        <v>273</v>
      </c>
      <c r="E25" s="5" t="s">
        <v>118</v>
      </c>
      <c r="F25" s="5" t="s">
        <v>119</v>
      </c>
      <c r="G25" s="5" t="s">
        <v>110</v>
      </c>
      <c r="H25" s="5" t="s">
        <v>117</v>
      </c>
      <c r="I25" s="2" t="s">
        <v>204</v>
      </c>
      <c r="J25" s="63" t="s">
        <v>145</v>
      </c>
      <c r="K25" s="63" t="s">
        <v>145</v>
      </c>
      <c r="L25" s="63" t="s">
        <v>243</v>
      </c>
      <c r="M25" s="63" t="s">
        <v>232</v>
      </c>
      <c r="N25" s="63" t="s">
        <v>145</v>
      </c>
      <c r="O25" s="63" t="s">
        <v>212</v>
      </c>
      <c r="P25" s="63" t="s">
        <v>236</v>
      </c>
      <c r="Q25" s="3" t="s">
        <v>205</v>
      </c>
      <c r="R25" s="3" t="s">
        <v>269</v>
      </c>
      <c r="S25" s="3" t="s">
        <v>5</v>
      </c>
      <c r="T25" s="3">
        <v>1</v>
      </c>
      <c r="U25" s="57"/>
      <c r="V25" s="25" t="s">
        <v>146</v>
      </c>
      <c r="W25" s="4">
        <f t="shared" si="0"/>
        <v>0</v>
      </c>
    </row>
    <row r="26" spans="1:23" s="11" customFormat="1" ht="20.100000000000001" customHeight="1" x14ac:dyDescent="0.2">
      <c r="A26" s="36">
        <v>24</v>
      </c>
      <c r="B26" s="3"/>
      <c r="C26" s="113" t="s">
        <v>284</v>
      </c>
      <c r="D26" s="2" t="s">
        <v>273</v>
      </c>
      <c r="E26" s="5" t="s">
        <v>120</v>
      </c>
      <c r="F26" s="5" t="s">
        <v>119</v>
      </c>
      <c r="G26" s="5" t="s">
        <v>110</v>
      </c>
      <c r="H26" s="5" t="s">
        <v>117</v>
      </c>
      <c r="I26" s="2" t="s">
        <v>204</v>
      </c>
      <c r="J26" s="63" t="s">
        <v>145</v>
      </c>
      <c r="K26" s="63" t="s">
        <v>212</v>
      </c>
      <c r="L26" s="63" t="s">
        <v>241</v>
      </c>
      <c r="M26" s="63" t="s">
        <v>232</v>
      </c>
      <c r="N26" s="63" t="s">
        <v>212</v>
      </c>
      <c r="O26" s="63" t="s">
        <v>235</v>
      </c>
      <c r="P26" s="63" t="s">
        <v>236</v>
      </c>
      <c r="Q26" s="3" t="s">
        <v>205</v>
      </c>
      <c r="R26" s="3" t="s">
        <v>270</v>
      </c>
      <c r="S26" s="3" t="s">
        <v>5</v>
      </c>
      <c r="T26" s="3">
        <v>1</v>
      </c>
      <c r="U26" s="57"/>
      <c r="V26" s="25" t="s">
        <v>146</v>
      </c>
      <c r="W26" s="4">
        <f t="shared" si="0"/>
        <v>0</v>
      </c>
    </row>
    <row r="27" spans="1:23" s="11" customFormat="1" ht="20.100000000000001" customHeight="1" x14ac:dyDescent="0.2">
      <c r="A27" s="36">
        <v>25</v>
      </c>
      <c r="B27" s="3"/>
      <c r="C27" s="113" t="s">
        <v>284</v>
      </c>
      <c r="D27" s="2" t="s">
        <v>273</v>
      </c>
      <c r="E27" s="109" t="s">
        <v>157</v>
      </c>
      <c r="F27" s="109" t="s">
        <v>156</v>
      </c>
      <c r="G27" s="109">
        <v>0.65</v>
      </c>
      <c r="H27" s="109" t="s">
        <v>116</v>
      </c>
      <c r="I27" s="2" t="s">
        <v>208</v>
      </c>
      <c r="J27" s="63"/>
      <c r="K27" s="63" t="s">
        <v>145</v>
      </c>
      <c r="L27" s="63"/>
      <c r="M27" s="63" t="s">
        <v>145</v>
      </c>
      <c r="N27" s="104"/>
      <c r="O27" s="63" t="s">
        <v>145</v>
      </c>
      <c r="P27" s="104"/>
      <c r="Q27" s="3" t="s">
        <v>207</v>
      </c>
      <c r="R27" s="108" t="s">
        <v>158</v>
      </c>
      <c r="S27" s="108" t="s">
        <v>5</v>
      </c>
      <c r="T27" s="108">
        <v>1</v>
      </c>
      <c r="U27" s="86"/>
      <c r="V27" s="27" t="s">
        <v>146</v>
      </c>
      <c r="W27" s="27"/>
    </row>
    <row r="28" spans="1:23" s="11" customFormat="1" ht="20.100000000000001" customHeight="1" x14ac:dyDescent="0.2">
      <c r="A28" s="36">
        <v>26</v>
      </c>
      <c r="B28" s="3"/>
      <c r="C28" s="113" t="s">
        <v>284</v>
      </c>
      <c r="D28" s="2" t="s">
        <v>273</v>
      </c>
      <c r="E28" s="109" t="s">
        <v>123</v>
      </c>
      <c r="F28" s="109" t="s">
        <v>94</v>
      </c>
      <c r="G28" s="109">
        <v>0.16</v>
      </c>
      <c r="H28" s="109" t="s">
        <v>90</v>
      </c>
      <c r="I28" s="2" t="s">
        <v>208</v>
      </c>
      <c r="J28" s="63"/>
      <c r="K28" s="63" t="s">
        <v>145</v>
      </c>
      <c r="L28" s="63"/>
      <c r="M28" s="63" t="s">
        <v>145</v>
      </c>
      <c r="N28" s="104"/>
      <c r="O28" s="63" t="s">
        <v>145</v>
      </c>
      <c r="P28" s="104"/>
      <c r="Q28" s="3" t="s">
        <v>207</v>
      </c>
      <c r="R28" s="108" t="s">
        <v>158</v>
      </c>
      <c r="S28" s="108" t="s">
        <v>5</v>
      </c>
      <c r="T28" s="108">
        <v>1</v>
      </c>
      <c r="U28" s="86"/>
      <c r="V28" s="27" t="s">
        <v>146</v>
      </c>
      <c r="W28" s="27"/>
    </row>
    <row r="29" spans="1:23" s="11" customFormat="1" ht="20.100000000000001" customHeight="1" x14ac:dyDescent="0.2">
      <c r="A29" s="36">
        <v>27</v>
      </c>
      <c r="B29" s="3"/>
      <c r="C29" s="113" t="s">
        <v>284</v>
      </c>
      <c r="D29" s="2" t="s">
        <v>273</v>
      </c>
      <c r="E29" s="109" t="s">
        <v>124</v>
      </c>
      <c r="F29" s="109" t="s">
        <v>94</v>
      </c>
      <c r="G29" s="109">
        <v>0.16</v>
      </c>
      <c r="H29" s="109" t="s">
        <v>90</v>
      </c>
      <c r="I29" s="2" t="s">
        <v>208</v>
      </c>
      <c r="J29" s="63"/>
      <c r="K29" s="63" t="s">
        <v>145</v>
      </c>
      <c r="L29" s="63"/>
      <c r="M29" s="63" t="s">
        <v>145</v>
      </c>
      <c r="N29" s="104"/>
      <c r="O29" s="63" t="s">
        <v>145</v>
      </c>
      <c r="P29" s="104"/>
      <c r="Q29" s="3" t="s">
        <v>207</v>
      </c>
      <c r="R29" s="108" t="s">
        <v>158</v>
      </c>
      <c r="S29" s="108" t="s">
        <v>5</v>
      </c>
      <c r="T29" s="108">
        <v>1</v>
      </c>
      <c r="U29" s="86"/>
      <c r="V29" s="27" t="s">
        <v>146</v>
      </c>
      <c r="W29" s="27"/>
    </row>
    <row r="30" spans="1:23" s="11" customFormat="1" ht="20.100000000000001" customHeight="1" x14ac:dyDescent="0.2">
      <c r="A30" s="36">
        <v>28</v>
      </c>
      <c r="B30" s="3"/>
      <c r="C30" s="113" t="s">
        <v>284</v>
      </c>
      <c r="D30" s="2" t="s">
        <v>273</v>
      </c>
      <c r="E30" s="109" t="s">
        <v>59</v>
      </c>
      <c r="F30" s="109" t="s">
        <v>125</v>
      </c>
      <c r="G30" s="109">
        <v>1</v>
      </c>
      <c r="H30" s="109" t="s">
        <v>126</v>
      </c>
      <c r="I30" s="2" t="s">
        <v>208</v>
      </c>
      <c r="J30" s="63"/>
      <c r="K30" s="63" t="s">
        <v>145</v>
      </c>
      <c r="L30" s="63"/>
      <c r="M30" s="63" t="s">
        <v>145</v>
      </c>
      <c r="N30" s="104"/>
      <c r="O30" s="63" t="s">
        <v>145</v>
      </c>
      <c r="P30" s="104"/>
      <c r="Q30" s="3" t="s">
        <v>206</v>
      </c>
      <c r="R30" s="108" t="s">
        <v>231</v>
      </c>
      <c r="S30" s="108" t="s">
        <v>5</v>
      </c>
      <c r="T30" s="108">
        <v>1</v>
      </c>
      <c r="U30" s="86"/>
      <c r="V30" s="27" t="s">
        <v>146</v>
      </c>
      <c r="W30" s="27"/>
    </row>
    <row r="31" spans="1:23" s="11" customFormat="1" ht="20.100000000000001" customHeight="1" x14ac:dyDescent="0.2">
      <c r="A31" s="36">
        <v>29</v>
      </c>
      <c r="B31" s="3"/>
      <c r="C31" s="113" t="s">
        <v>284</v>
      </c>
      <c r="D31" s="2" t="s">
        <v>273</v>
      </c>
      <c r="E31" s="109" t="s">
        <v>60</v>
      </c>
      <c r="F31" s="109" t="s">
        <v>125</v>
      </c>
      <c r="G31" s="109">
        <v>1</v>
      </c>
      <c r="H31" s="109" t="s">
        <v>126</v>
      </c>
      <c r="I31" s="2" t="s">
        <v>208</v>
      </c>
      <c r="J31" s="63"/>
      <c r="K31" s="63" t="s">
        <v>145</v>
      </c>
      <c r="L31" s="63"/>
      <c r="M31" s="63" t="s">
        <v>145</v>
      </c>
      <c r="N31" s="104"/>
      <c r="O31" s="63" t="s">
        <v>145</v>
      </c>
      <c r="P31" s="104"/>
      <c r="Q31" s="3" t="s">
        <v>206</v>
      </c>
      <c r="R31" s="108" t="s">
        <v>231</v>
      </c>
      <c r="S31" s="108" t="s">
        <v>5</v>
      </c>
      <c r="T31" s="108">
        <v>1</v>
      </c>
      <c r="U31" s="86"/>
      <c r="V31" s="27" t="s">
        <v>146</v>
      </c>
      <c r="W31" s="27"/>
    </row>
    <row r="32" spans="1:23" s="11" customFormat="1" ht="20.100000000000001" customHeight="1" x14ac:dyDescent="0.2">
      <c r="A32" s="36">
        <v>30</v>
      </c>
      <c r="B32" s="3"/>
      <c r="C32" s="113" t="s">
        <v>284</v>
      </c>
      <c r="D32" s="2" t="s">
        <v>273</v>
      </c>
      <c r="E32" s="109" t="s">
        <v>121</v>
      </c>
      <c r="F32" s="109" t="s">
        <v>87</v>
      </c>
      <c r="G32" s="109">
        <v>1</v>
      </c>
      <c r="H32" s="109" t="s">
        <v>89</v>
      </c>
      <c r="I32" s="2" t="s">
        <v>208</v>
      </c>
      <c r="J32" s="63"/>
      <c r="K32" s="63" t="s">
        <v>145</v>
      </c>
      <c r="L32" s="63"/>
      <c r="M32" s="63" t="s">
        <v>145</v>
      </c>
      <c r="N32" s="104"/>
      <c r="O32" s="63" t="s">
        <v>145</v>
      </c>
      <c r="P32" s="104"/>
      <c r="Q32" s="3" t="s">
        <v>206</v>
      </c>
      <c r="R32" s="108" t="s">
        <v>231</v>
      </c>
      <c r="S32" s="108" t="s">
        <v>5</v>
      </c>
      <c r="T32" s="108">
        <v>1</v>
      </c>
      <c r="U32" s="86"/>
      <c r="V32" s="27" t="s">
        <v>146</v>
      </c>
      <c r="W32" s="27"/>
    </row>
    <row r="33" spans="1:23" s="11" customFormat="1" ht="20.100000000000001" customHeight="1" x14ac:dyDescent="0.2">
      <c r="A33" s="36">
        <v>31</v>
      </c>
      <c r="B33" s="3"/>
      <c r="C33" s="113" t="s">
        <v>284</v>
      </c>
      <c r="D33" s="2" t="s">
        <v>273</v>
      </c>
      <c r="E33" s="109" t="s">
        <v>127</v>
      </c>
      <c r="F33" s="109" t="s">
        <v>88</v>
      </c>
      <c r="G33" s="109">
        <v>1</v>
      </c>
      <c r="H33" s="109" t="s">
        <v>90</v>
      </c>
      <c r="I33" s="2" t="s">
        <v>208</v>
      </c>
      <c r="J33" s="63"/>
      <c r="K33" s="63" t="s">
        <v>145</v>
      </c>
      <c r="L33" s="63"/>
      <c r="M33" s="63" t="s">
        <v>145</v>
      </c>
      <c r="N33" s="104"/>
      <c r="O33" s="63" t="s">
        <v>145</v>
      </c>
      <c r="P33" s="104"/>
      <c r="Q33" s="3" t="s">
        <v>206</v>
      </c>
      <c r="R33" s="108" t="s">
        <v>231</v>
      </c>
      <c r="S33" s="108" t="s">
        <v>5</v>
      </c>
      <c r="T33" s="108">
        <v>1</v>
      </c>
      <c r="U33" s="86"/>
      <c r="V33" s="27" t="s">
        <v>146</v>
      </c>
      <c r="W33" s="27"/>
    </row>
    <row r="34" spans="1:23" s="11" customFormat="1" ht="20.100000000000001" customHeight="1" x14ac:dyDescent="0.2">
      <c r="A34" s="36">
        <v>32</v>
      </c>
      <c r="B34" s="3"/>
      <c r="C34" s="113" t="s">
        <v>284</v>
      </c>
      <c r="D34" s="2" t="s">
        <v>273</v>
      </c>
      <c r="E34" s="109" t="s">
        <v>128</v>
      </c>
      <c r="F34" s="109" t="s">
        <v>88</v>
      </c>
      <c r="G34" s="109">
        <v>1</v>
      </c>
      <c r="H34" s="109" t="s">
        <v>90</v>
      </c>
      <c r="I34" s="2" t="s">
        <v>208</v>
      </c>
      <c r="J34" s="63"/>
      <c r="K34" s="63" t="s">
        <v>145</v>
      </c>
      <c r="L34" s="63"/>
      <c r="M34" s="63" t="s">
        <v>145</v>
      </c>
      <c r="N34" s="104"/>
      <c r="O34" s="63" t="s">
        <v>145</v>
      </c>
      <c r="P34" s="104"/>
      <c r="Q34" s="3" t="s">
        <v>206</v>
      </c>
      <c r="R34" s="108" t="s">
        <v>231</v>
      </c>
      <c r="S34" s="108" t="s">
        <v>5</v>
      </c>
      <c r="T34" s="108">
        <v>1</v>
      </c>
      <c r="U34" s="86"/>
      <c r="V34" s="27" t="s">
        <v>146</v>
      </c>
      <c r="W34" s="27"/>
    </row>
    <row r="35" spans="1:23" s="11" customFormat="1" ht="20.100000000000001" customHeight="1" x14ac:dyDescent="0.2">
      <c r="A35" s="36">
        <v>33</v>
      </c>
      <c r="B35" s="3"/>
      <c r="C35" s="113" t="s">
        <v>284</v>
      </c>
      <c r="D35" s="2" t="s">
        <v>273</v>
      </c>
      <c r="E35" s="5" t="s">
        <v>129</v>
      </c>
      <c r="F35" s="5" t="s">
        <v>91</v>
      </c>
      <c r="G35" s="5">
        <v>0.63</v>
      </c>
      <c r="H35" s="5" t="s">
        <v>90</v>
      </c>
      <c r="I35" s="2" t="s">
        <v>208</v>
      </c>
      <c r="J35" s="63"/>
      <c r="K35" s="63"/>
      <c r="L35" s="63" t="s">
        <v>145</v>
      </c>
      <c r="M35" s="104"/>
      <c r="N35" s="63" t="s">
        <v>145</v>
      </c>
      <c r="O35" s="104"/>
      <c r="P35" s="63" t="s">
        <v>145</v>
      </c>
      <c r="Q35" s="3" t="s">
        <v>206</v>
      </c>
      <c r="R35" s="3" t="s">
        <v>231</v>
      </c>
      <c r="S35" s="3" t="s">
        <v>5</v>
      </c>
      <c r="T35" s="3">
        <v>1</v>
      </c>
      <c r="U35" s="57"/>
      <c r="V35" s="25" t="s">
        <v>146</v>
      </c>
      <c r="W35" s="4">
        <f t="shared" si="0"/>
        <v>0</v>
      </c>
    </row>
    <row r="36" spans="1:23" s="11" customFormat="1" ht="20.100000000000001" customHeight="1" x14ac:dyDescent="0.2">
      <c r="A36" s="36">
        <v>34</v>
      </c>
      <c r="B36" s="3"/>
      <c r="C36" s="113" t="s">
        <v>284</v>
      </c>
      <c r="D36" s="2" t="s">
        <v>273</v>
      </c>
      <c r="E36" s="5" t="s">
        <v>130</v>
      </c>
      <c r="F36" s="5" t="s">
        <v>91</v>
      </c>
      <c r="G36" s="5">
        <v>0.63</v>
      </c>
      <c r="H36" s="5" t="s">
        <v>90</v>
      </c>
      <c r="I36" s="2" t="s">
        <v>208</v>
      </c>
      <c r="J36" s="63"/>
      <c r="K36" s="63"/>
      <c r="L36" s="63" t="s">
        <v>145</v>
      </c>
      <c r="M36" s="104"/>
      <c r="N36" s="63" t="s">
        <v>145</v>
      </c>
      <c r="O36" s="104"/>
      <c r="P36" s="63" t="s">
        <v>145</v>
      </c>
      <c r="Q36" s="3" t="s">
        <v>206</v>
      </c>
      <c r="R36" s="3" t="s">
        <v>231</v>
      </c>
      <c r="S36" s="3" t="s">
        <v>5</v>
      </c>
      <c r="T36" s="3">
        <v>1</v>
      </c>
      <c r="U36" s="57"/>
      <c r="V36" s="25" t="s">
        <v>146</v>
      </c>
      <c r="W36" s="4">
        <f t="shared" si="0"/>
        <v>0</v>
      </c>
    </row>
    <row r="37" spans="1:23" s="11" customFormat="1" ht="20.100000000000001" customHeight="1" x14ac:dyDescent="0.2">
      <c r="A37" s="36">
        <v>35</v>
      </c>
      <c r="B37" s="3"/>
      <c r="C37" s="113" t="s">
        <v>284</v>
      </c>
      <c r="D37" s="2" t="s">
        <v>273</v>
      </c>
      <c r="E37" s="5" t="s">
        <v>131</v>
      </c>
      <c r="F37" s="5" t="s">
        <v>92</v>
      </c>
      <c r="G37" s="5">
        <v>0.63</v>
      </c>
      <c r="H37" s="5" t="s">
        <v>90</v>
      </c>
      <c r="I37" s="2" t="s">
        <v>208</v>
      </c>
      <c r="J37" s="63"/>
      <c r="K37" s="63"/>
      <c r="L37" s="63" t="s">
        <v>145</v>
      </c>
      <c r="M37" s="104"/>
      <c r="N37" s="63" t="s">
        <v>145</v>
      </c>
      <c r="O37" s="104"/>
      <c r="P37" s="63" t="s">
        <v>145</v>
      </c>
      <c r="Q37" s="3" t="s">
        <v>206</v>
      </c>
      <c r="R37" s="3" t="s">
        <v>231</v>
      </c>
      <c r="S37" s="3" t="s">
        <v>5</v>
      </c>
      <c r="T37" s="3">
        <v>1</v>
      </c>
      <c r="U37" s="57"/>
      <c r="V37" s="25" t="s">
        <v>146</v>
      </c>
      <c r="W37" s="4">
        <f t="shared" si="0"/>
        <v>0</v>
      </c>
    </row>
    <row r="38" spans="1:23" s="11" customFormat="1" ht="20.100000000000001" customHeight="1" x14ac:dyDescent="0.2">
      <c r="A38" s="36">
        <v>36</v>
      </c>
      <c r="B38" s="3"/>
      <c r="C38" s="113" t="s">
        <v>284</v>
      </c>
      <c r="D38" s="2" t="s">
        <v>273</v>
      </c>
      <c r="E38" s="5" t="s">
        <v>132</v>
      </c>
      <c r="F38" s="5" t="s">
        <v>92</v>
      </c>
      <c r="G38" s="5">
        <v>0.63</v>
      </c>
      <c r="H38" s="5" t="s">
        <v>90</v>
      </c>
      <c r="I38" s="2" t="s">
        <v>208</v>
      </c>
      <c r="J38" s="63"/>
      <c r="K38" s="63"/>
      <c r="L38" s="63" t="s">
        <v>145</v>
      </c>
      <c r="M38" s="104"/>
      <c r="N38" s="63" t="s">
        <v>145</v>
      </c>
      <c r="O38" s="104"/>
      <c r="P38" s="63" t="s">
        <v>145</v>
      </c>
      <c r="Q38" s="3" t="s">
        <v>206</v>
      </c>
      <c r="R38" s="3" t="s">
        <v>231</v>
      </c>
      <c r="S38" s="3" t="s">
        <v>5</v>
      </c>
      <c r="T38" s="3">
        <v>1</v>
      </c>
      <c r="U38" s="57"/>
      <c r="V38" s="25" t="s">
        <v>146</v>
      </c>
      <c r="W38" s="4">
        <f t="shared" si="0"/>
        <v>0</v>
      </c>
    </row>
    <row r="39" spans="1:23" s="11" customFormat="1" ht="20.100000000000001" customHeight="1" x14ac:dyDescent="0.2">
      <c r="A39" s="36">
        <v>37</v>
      </c>
      <c r="B39" s="3"/>
      <c r="C39" s="113" t="s">
        <v>284</v>
      </c>
      <c r="D39" s="2" t="s">
        <v>273</v>
      </c>
      <c r="E39" s="5" t="s">
        <v>133</v>
      </c>
      <c r="F39" s="5" t="s">
        <v>93</v>
      </c>
      <c r="G39" s="5">
        <v>0.4</v>
      </c>
      <c r="H39" s="5" t="s">
        <v>90</v>
      </c>
      <c r="I39" s="2" t="s">
        <v>208</v>
      </c>
      <c r="J39" s="63"/>
      <c r="K39" s="63"/>
      <c r="L39" s="63" t="s">
        <v>145</v>
      </c>
      <c r="M39" s="104"/>
      <c r="N39" s="63" t="s">
        <v>145</v>
      </c>
      <c r="O39" s="104"/>
      <c r="P39" s="63" t="s">
        <v>145</v>
      </c>
      <c r="Q39" s="3" t="s">
        <v>206</v>
      </c>
      <c r="R39" s="3" t="s">
        <v>231</v>
      </c>
      <c r="S39" s="3" t="s">
        <v>5</v>
      </c>
      <c r="T39" s="3">
        <v>1</v>
      </c>
      <c r="U39" s="57"/>
      <c r="V39" s="25" t="s">
        <v>146</v>
      </c>
      <c r="W39" s="4">
        <f t="shared" si="0"/>
        <v>0</v>
      </c>
    </row>
    <row r="40" spans="1:23" s="11" customFormat="1" ht="20.100000000000001" customHeight="1" x14ac:dyDescent="0.2">
      <c r="A40" s="36">
        <v>38</v>
      </c>
      <c r="B40" s="3"/>
      <c r="C40" s="113" t="s">
        <v>284</v>
      </c>
      <c r="D40" s="2" t="s">
        <v>273</v>
      </c>
      <c r="E40" s="5" t="s">
        <v>67</v>
      </c>
      <c r="F40" s="5" t="s">
        <v>95</v>
      </c>
      <c r="G40" s="5">
        <v>0.1</v>
      </c>
      <c r="H40" s="5" t="s">
        <v>90</v>
      </c>
      <c r="I40" s="2" t="s">
        <v>208</v>
      </c>
      <c r="J40" s="63"/>
      <c r="K40" s="63"/>
      <c r="L40" s="63" t="s">
        <v>145</v>
      </c>
      <c r="M40" s="104"/>
      <c r="N40" s="63" t="s">
        <v>145</v>
      </c>
      <c r="O40" s="104"/>
      <c r="P40" s="63" t="s">
        <v>145</v>
      </c>
      <c r="Q40" s="3" t="s">
        <v>207</v>
      </c>
      <c r="R40" s="3" t="s">
        <v>158</v>
      </c>
      <c r="S40" s="3" t="s">
        <v>5</v>
      </c>
      <c r="T40" s="3">
        <v>1</v>
      </c>
      <c r="U40" s="57"/>
      <c r="V40" s="25" t="s">
        <v>146</v>
      </c>
      <c r="W40" s="4">
        <f t="shared" si="0"/>
        <v>0</v>
      </c>
    </row>
    <row r="41" spans="1:23" s="11" customFormat="1" ht="20.100000000000001" customHeight="1" x14ac:dyDescent="0.2">
      <c r="A41" s="36">
        <v>39</v>
      </c>
      <c r="B41" s="3"/>
      <c r="C41" s="113" t="s">
        <v>284</v>
      </c>
      <c r="D41" s="2" t="s">
        <v>273</v>
      </c>
      <c r="E41" s="5" t="s">
        <v>68</v>
      </c>
      <c r="F41" s="5" t="s">
        <v>95</v>
      </c>
      <c r="G41" s="5">
        <v>0.1</v>
      </c>
      <c r="H41" s="5" t="s">
        <v>90</v>
      </c>
      <c r="I41" s="2" t="s">
        <v>208</v>
      </c>
      <c r="J41" s="63"/>
      <c r="K41" s="63"/>
      <c r="L41" s="63" t="s">
        <v>145</v>
      </c>
      <c r="M41" s="104"/>
      <c r="N41" s="63" t="s">
        <v>145</v>
      </c>
      <c r="O41" s="104"/>
      <c r="P41" s="63" t="s">
        <v>145</v>
      </c>
      <c r="Q41" s="3" t="s">
        <v>207</v>
      </c>
      <c r="R41" s="3" t="s">
        <v>158</v>
      </c>
      <c r="S41" s="3" t="s">
        <v>5</v>
      </c>
      <c r="T41" s="3">
        <v>1</v>
      </c>
      <c r="U41" s="57"/>
      <c r="V41" s="25" t="s">
        <v>146</v>
      </c>
      <c r="W41" s="4">
        <f t="shared" si="0"/>
        <v>0</v>
      </c>
    </row>
    <row r="42" spans="1:23" s="11" customFormat="1" ht="20.100000000000001" customHeight="1" x14ac:dyDescent="0.2">
      <c r="A42" s="36">
        <v>40</v>
      </c>
      <c r="B42" s="3"/>
      <c r="C42" s="113" t="s">
        <v>284</v>
      </c>
      <c r="D42" s="2" t="s">
        <v>273</v>
      </c>
      <c r="E42" s="5" t="s">
        <v>134</v>
      </c>
      <c r="F42" s="5" t="s">
        <v>96</v>
      </c>
      <c r="G42" s="5">
        <v>0.2</v>
      </c>
      <c r="H42" s="5" t="s">
        <v>97</v>
      </c>
      <c r="I42" s="2" t="s">
        <v>208</v>
      </c>
      <c r="J42" s="63" t="s">
        <v>145</v>
      </c>
      <c r="K42" s="63"/>
      <c r="L42" s="63" t="s">
        <v>145</v>
      </c>
      <c r="M42" s="104"/>
      <c r="N42" s="63" t="s">
        <v>145</v>
      </c>
      <c r="O42" s="104"/>
      <c r="P42" s="63" t="s">
        <v>145</v>
      </c>
      <c r="Q42" s="3" t="s">
        <v>207</v>
      </c>
      <c r="R42" s="3" t="s">
        <v>158</v>
      </c>
      <c r="S42" s="6" t="s">
        <v>5</v>
      </c>
      <c r="T42" s="6">
        <v>1</v>
      </c>
      <c r="U42" s="57"/>
      <c r="V42" s="25" t="s">
        <v>146</v>
      </c>
      <c r="W42" s="4">
        <f t="shared" si="0"/>
        <v>0</v>
      </c>
    </row>
    <row r="43" spans="1:23" s="11" customFormat="1" ht="20.100000000000001" customHeight="1" x14ac:dyDescent="0.2">
      <c r="A43" s="36">
        <v>41</v>
      </c>
      <c r="B43" s="3"/>
      <c r="C43" s="113" t="s">
        <v>284</v>
      </c>
      <c r="D43" s="2" t="s">
        <v>273</v>
      </c>
      <c r="E43" s="109" t="s">
        <v>228</v>
      </c>
      <c r="F43" s="109"/>
      <c r="G43" s="109">
        <v>1.25</v>
      </c>
      <c r="H43" s="109" t="s">
        <v>227</v>
      </c>
      <c r="I43" s="2" t="s">
        <v>208</v>
      </c>
      <c r="J43" s="63"/>
      <c r="K43" s="63"/>
      <c r="L43" s="63"/>
      <c r="M43" s="104"/>
      <c r="N43" s="104"/>
      <c r="O43" s="63" t="s">
        <v>145</v>
      </c>
      <c r="P43" s="104"/>
      <c r="Q43" s="3" t="s">
        <v>207</v>
      </c>
      <c r="R43" s="108" t="s">
        <v>158</v>
      </c>
      <c r="S43" s="108" t="s">
        <v>5</v>
      </c>
      <c r="T43" s="29">
        <v>1</v>
      </c>
      <c r="U43" s="86"/>
      <c r="V43" s="27"/>
      <c r="W43" s="27"/>
    </row>
    <row r="44" spans="1:23" s="11" customFormat="1" ht="20.100000000000001" customHeight="1" x14ac:dyDescent="0.2">
      <c r="A44" s="36">
        <v>42</v>
      </c>
      <c r="B44" s="3"/>
      <c r="C44" s="113" t="s">
        <v>284</v>
      </c>
      <c r="D44" s="2" t="s">
        <v>273</v>
      </c>
      <c r="E44" s="109" t="s">
        <v>229</v>
      </c>
      <c r="F44" s="109"/>
      <c r="G44" s="109">
        <v>1.25</v>
      </c>
      <c r="H44" s="109" t="s">
        <v>227</v>
      </c>
      <c r="I44" s="2" t="s">
        <v>208</v>
      </c>
      <c r="J44" s="63"/>
      <c r="K44" s="63"/>
      <c r="L44" s="63"/>
      <c r="M44" s="104"/>
      <c r="N44" s="104"/>
      <c r="O44" s="63" t="s">
        <v>145</v>
      </c>
      <c r="P44" s="104"/>
      <c r="Q44" s="3" t="s">
        <v>207</v>
      </c>
      <c r="R44" s="108" t="s">
        <v>158</v>
      </c>
      <c r="S44" s="108" t="s">
        <v>5</v>
      </c>
      <c r="T44" s="29">
        <v>1</v>
      </c>
      <c r="U44" s="86"/>
      <c r="V44" s="27"/>
      <c r="W44" s="27"/>
    </row>
    <row r="45" spans="1:23" x14ac:dyDescent="0.25">
      <c r="E45" s="7"/>
      <c r="W45" s="24">
        <f>SUM(W3:W44)</f>
        <v>0</v>
      </c>
    </row>
    <row r="47" spans="1:23" x14ac:dyDescent="0.25">
      <c r="B47" s="33"/>
      <c r="C47" s="33"/>
      <c r="D47" s="22"/>
      <c r="E47" s="85" t="s">
        <v>7</v>
      </c>
      <c r="F47" s="85"/>
      <c r="G47" s="85"/>
      <c r="H47" s="85"/>
      <c r="I47" s="34"/>
      <c r="J47" s="22"/>
      <c r="K47" s="22"/>
      <c r="L47" s="22"/>
      <c r="M47" s="22"/>
      <c r="N47" s="22"/>
      <c r="O47" s="22"/>
      <c r="P47" s="22"/>
      <c r="Q47" s="95"/>
    </row>
    <row r="48" spans="1:23" x14ac:dyDescent="0.25">
      <c r="B48" s="13"/>
      <c r="C48" s="13"/>
      <c r="E48" s="45" t="s">
        <v>8</v>
      </c>
      <c r="F48" s="14"/>
      <c r="G48" s="14"/>
      <c r="H48" s="14"/>
      <c r="Q48" s="96"/>
      <c r="T48" s="9" t="s">
        <v>9</v>
      </c>
    </row>
    <row r="50" spans="1:7" x14ac:dyDescent="0.25">
      <c r="A50" s="133" t="s">
        <v>164</v>
      </c>
      <c r="B50" s="133" t="s">
        <v>165</v>
      </c>
      <c r="C50" s="133" t="s">
        <v>166</v>
      </c>
    </row>
    <row r="51" spans="1:7" x14ac:dyDescent="0.25">
      <c r="A51" s="134" t="str">
        <f>IFERROR(VLOOKUP(B51,#REF!,2,0),"")</f>
        <v/>
      </c>
      <c r="B51" s="125" t="s">
        <v>288</v>
      </c>
      <c r="C51" s="49">
        <f>SUMIF($C$3:$C$44,B51,$W$3:$W$44)</f>
        <v>0</v>
      </c>
      <c r="D51" s="139"/>
    </row>
    <row r="52" spans="1:7" x14ac:dyDescent="0.25">
      <c r="A52" s="134" t="str">
        <f>IFERROR(VLOOKUP(B52,#REF!,2,0),"")</f>
        <v/>
      </c>
      <c r="B52" s="125" t="s">
        <v>289</v>
      </c>
      <c r="C52" s="49">
        <f t="shared" ref="C52:C81" si="1">SUMIF($C$3:$C$44,B52,$W$3:$W$44)</f>
        <v>0</v>
      </c>
      <c r="D52" s="140"/>
    </row>
    <row r="53" spans="1:7" x14ac:dyDescent="0.25">
      <c r="A53" s="134" t="str">
        <f>IFERROR(VLOOKUP(B53,#REF!,2,0),"")</f>
        <v/>
      </c>
      <c r="B53" s="125" t="s">
        <v>290</v>
      </c>
      <c r="C53" s="49">
        <f t="shared" si="1"/>
        <v>0</v>
      </c>
      <c r="D53" s="141"/>
      <c r="G53" s="113"/>
    </row>
    <row r="54" spans="1:7" x14ac:dyDescent="0.25">
      <c r="A54" s="135"/>
      <c r="B54" s="125" t="s">
        <v>291</v>
      </c>
      <c r="C54" s="49">
        <f t="shared" si="1"/>
        <v>0</v>
      </c>
      <c r="D54" s="142"/>
      <c r="G54" s="113"/>
    </row>
    <row r="55" spans="1:7" x14ac:dyDescent="0.25">
      <c r="A55" s="136"/>
      <c r="B55" s="125" t="s">
        <v>292</v>
      </c>
      <c r="C55" s="49">
        <f t="shared" si="1"/>
        <v>0</v>
      </c>
      <c r="D55" s="142"/>
      <c r="G55" s="113"/>
    </row>
    <row r="56" spans="1:7" x14ac:dyDescent="0.25">
      <c r="A56" s="136"/>
      <c r="B56" s="125" t="s">
        <v>293</v>
      </c>
      <c r="C56" s="49">
        <f t="shared" si="1"/>
        <v>0</v>
      </c>
      <c r="D56" s="142"/>
      <c r="G56" s="113"/>
    </row>
    <row r="57" spans="1:7" x14ac:dyDescent="0.25">
      <c r="A57" s="136"/>
      <c r="B57" s="125" t="s">
        <v>294</v>
      </c>
      <c r="C57" s="49">
        <f t="shared" si="1"/>
        <v>0</v>
      </c>
      <c r="D57" s="142"/>
      <c r="G57" s="113"/>
    </row>
    <row r="58" spans="1:7" x14ac:dyDescent="0.25">
      <c r="A58" s="136"/>
      <c r="B58" s="125" t="s">
        <v>295</v>
      </c>
      <c r="C58" s="49">
        <f t="shared" si="1"/>
        <v>0</v>
      </c>
      <c r="D58" s="142"/>
      <c r="G58"/>
    </row>
    <row r="59" spans="1:7" x14ac:dyDescent="0.25">
      <c r="A59" s="136"/>
      <c r="B59" s="125" t="s">
        <v>279</v>
      </c>
      <c r="C59" s="49">
        <f t="shared" si="1"/>
        <v>0</v>
      </c>
      <c r="D59" s="143"/>
      <c r="G59"/>
    </row>
    <row r="60" spans="1:7" x14ac:dyDescent="0.25">
      <c r="A60" s="136"/>
      <c r="B60" s="125" t="s">
        <v>296</v>
      </c>
      <c r="C60" s="49">
        <f t="shared" si="1"/>
        <v>0</v>
      </c>
      <c r="D60" s="140"/>
      <c r="G60"/>
    </row>
    <row r="61" spans="1:7" x14ac:dyDescent="0.25">
      <c r="A61" s="136"/>
      <c r="B61" s="125" t="s">
        <v>297</v>
      </c>
      <c r="C61" s="49">
        <f t="shared" si="1"/>
        <v>0</v>
      </c>
      <c r="D61" s="140"/>
      <c r="G61"/>
    </row>
    <row r="62" spans="1:7" x14ac:dyDescent="0.25">
      <c r="A62" s="136"/>
      <c r="B62" s="125" t="s">
        <v>284</v>
      </c>
      <c r="C62" s="49">
        <f t="shared" si="1"/>
        <v>0</v>
      </c>
      <c r="D62" s="139"/>
      <c r="G62"/>
    </row>
    <row r="63" spans="1:7" x14ac:dyDescent="0.25">
      <c r="A63" s="136"/>
      <c r="B63" s="125" t="s">
        <v>280</v>
      </c>
      <c r="C63" s="49">
        <f t="shared" si="1"/>
        <v>0</v>
      </c>
      <c r="D63" s="139"/>
      <c r="G63"/>
    </row>
    <row r="64" spans="1:7" x14ac:dyDescent="0.25">
      <c r="A64" s="136"/>
      <c r="B64" s="125" t="s">
        <v>298</v>
      </c>
      <c r="C64" s="49">
        <f t="shared" si="1"/>
        <v>0</v>
      </c>
      <c r="G64"/>
    </row>
    <row r="65" spans="1:7" x14ac:dyDescent="0.25">
      <c r="A65" s="136"/>
      <c r="B65" s="125" t="s">
        <v>299</v>
      </c>
      <c r="C65" s="49">
        <f t="shared" si="1"/>
        <v>0</v>
      </c>
      <c r="G65"/>
    </row>
    <row r="66" spans="1:7" x14ac:dyDescent="0.25">
      <c r="A66" s="136"/>
      <c r="B66" s="125" t="s">
        <v>281</v>
      </c>
      <c r="C66" s="49">
        <f t="shared" si="1"/>
        <v>0</v>
      </c>
      <c r="G66"/>
    </row>
    <row r="67" spans="1:7" x14ac:dyDescent="0.25">
      <c r="A67" s="136"/>
      <c r="B67" s="125" t="s">
        <v>300</v>
      </c>
      <c r="C67" s="49">
        <f t="shared" si="1"/>
        <v>0</v>
      </c>
      <c r="G67"/>
    </row>
    <row r="68" spans="1:7" x14ac:dyDescent="0.25">
      <c r="A68" s="136"/>
      <c r="B68" s="125" t="s">
        <v>301</v>
      </c>
      <c r="C68" s="49">
        <f t="shared" si="1"/>
        <v>0</v>
      </c>
      <c r="G68"/>
    </row>
    <row r="69" spans="1:7" x14ac:dyDescent="0.25">
      <c r="A69" s="136"/>
      <c r="B69" s="125" t="s">
        <v>302</v>
      </c>
      <c r="C69" s="49">
        <f t="shared" si="1"/>
        <v>0</v>
      </c>
      <c r="G69"/>
    </row>
    <row r="70" spans="1:7" x14ac:dyDescent="0.25">
      <c r="A70" s="136"/>
      <c r="B70" s="125" t="s">
        <v>21</v>
      </c>
      <c r="C70" s="49">
        <f t="shared" si="1"/>
        <v>0</v>
      </c>
      <c r="G70"/>
    </row>
    <row r="71" spans="1:7" x14ac:dyDescent="0.25">
      <c r="A71" s="136"/>
      <c r="B71" s="125" t="s">
        <v>15</v>
      </c>
      <c r="C71" s="49">
        <f t="shared" si="1"/>
        <v>0</v>
      </c>
      <c r="G71"/>
    </row>
    <row r="72" spans="1:7" x14ac:dyDescent="0.25">
      <c r="A72" s="136"/>
      <c r="B72" s="125" t="s">
        <v>303</v>
      </c>
      <c r="C72" s="49">
        <f t="shared" si="1"/>
        <v>0</v>
      </c>
      <c r="G72"/>
    </row>
    <row r="73" spans="1:7" x14ac:dyDescent="0.25">
      <c r="A73" s="136"/>
      <c r="B73" s="125" t="s">
        <v>44</v>
      </c>
      <c r="C73" s="49">
        <f t="shared" si="1"/>
        <v>0</v>
      </c>
      <c r="G73"/>
    </row>
    <row r="74" spans="1:7" x14ac:dyDescent="0.25">
      <c r="A74" s="136"/>
      <c r="B74" s="125" t="s">
        <v>304</v>
      </c>
      <c r="C74" s="49">
        <f t="shared" si="1"/>
        <v>0</v>
      </c>
      <c r="G74"/>
    </row>
    <row r="75" spans="1:7" x14ac:dyDescent="0.25">
      <c r="A75" s="136"/>
      <c r="B75" s="125" t="s">
        <v>283</v>
      </c>
      <c r="C75" s="49">
        <f t="shared" si="1"/>
        <v>0</v>
      </c>
      <c r="G75"/>
    </row>
    <row r="76" spans="1:7" x14ac:dyDescent="0.25">
      <c r="A76" s="136"/>
      <c r="B76" s="125" t="s">
        <v>282</v>
      </c>
      <c r="C76" s="49">
        <f t="shared" si="1"/>
        <v>0</v>
      </c>
      <c r="G76"/>
    </row>
    <row r="77" spans="1:7" x14ac:dyDescent="0.25">
      <c r="A77" s="136"/>
      <c r="B77" s="125" t="s">
        <v>305</v>
      </c>
      <c r="C77" s="49">
        <f t="shared" si="1"/>
        <v>0</v>
      </c>
      <c r="G77"/>
    </row>
    <row r="78" spans="1:7" x14ac:dyDescent="0.25">
      <c r="A78" s="136"/>
      <c r="B78" s="125" t="s">
        <v>306</v>
      </c>
      <c r="C78" s="49">
        <f t="shared" si="1"/>
        <v>0</v>
      </c>
      <c r="G78"/>
    </row>
    <row r="79" spans="1:7" x14ac:dyDescent="0.25">
      <c r="A79" s="136"/>
      <c r="B79" s="125" t="s">
        <v>52</v>
      </c>
      <c r="C79" s="49">
        <f t="shared" si="1"/>
        <v>0</v>
      </c>
      <c r="G79"/>
    </row>
    <row r="80" spans="1:7" x14ac:dyDescent="0.25">
      <c r="A80" s="136"/>
      <c r="B80" s="125" t="s">
        <v>307</v>
      </c>
      <c r="C80" s="49">
        <f t="shared" si="1"/>
        <v>0</v>
      </c>
      <c r="G80"/>
    </row>
    <row r="81" spans="1:7" x14ac:dyDescent="0.25">
      <c r="A81" s="136"/>
      <c r="B81" s="125" t="s">
        <v>308</v>
      </c>
      <c r="C81" s="49">
        <f t="shared" si="1"/>
        <v>0</v>
      </c>
      <c r="G81"/>
    </row>
    <row r="82" spans="1:7" x14ac:dyDescent="0.25">
      <c r="A82"/>
      <c r="B82" s="137"/>
      <c r="C82" s="138">
        <f>SUM(C51:C81)</f>
        <v>0</v>
      </c>
      <c r="G82"/>
    </row>
    <row r="83" spans="1:7" x14ac:dyDescent="0.25">
      <c r="G83"/>
    </row>
    <row r="84" spans="1:7" x14ac:dyDescent="0.25">
      <c r="G84"/>
    </row>
    <row r="85" spans="1:7" x14ac:dyDescent="0.25">
      <c r="G85"/>
    </row>
    <row r="187" ht="15.75" customHeight="1" x14ac:dyDescent="0.25"/>
  </sheetData>
  <autoFilter ref="A2:AI45" xr:uid="{14ED401B-777B-42EB-A246-B5B7CB71B60C}"/>
  <pageMargins left="0.7" right="0.7" top="0.75" bottom="0.75" header="0.3" footer="0.3"/>
  <pageSetup paperSize="70" scale="10" fitToHeight="0" orientation="portrait" r:id="rId1"/>
  <headerFooter>
    <oddHeader>&amp;R&amp;"Calibri"&amp;10&amp;KFF8000 Chronione&amp;1#_x000D_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C12"/>
  <sheetViews>
    <sheetView zoomScaleNormal="100" zoomScaleSheetLayoutView="100" workbookViewId="0">
      <selection activeCell="C43" sqref="C43"/>
    </sheetView>
  </sheetViews>
  <sheetFormatPr defaultColWidth="9.140625" defaultRowHeight="15" x14ac:dyDescent="0.25"/>
  <cols>
    <col min="1" max="1" width="5.28515625" style="39" customWidth="1"/>
    <col min="2" max="2" width="30.5703125" style="39" customWidth="1"/>
    <col min="3" max="3" width="68.28515625" style="39" customWidth="1"/>
    <col min="4" max="4" width="14.85546875" style="39" bestFit="1" customWidth="1"/>
    <col min="5" max="16384" width="9.140625" style="39"/>
  </cols>
  <sheetData>
    <row r="1" spans="1:3" ht="23.25" x14ac:dyDescent="0.35">
      <c r="A1" s="144" t="s">
        <v>185</v>
      </c>
      <c r="B1" s="144"/>
      <c r="C1" s="144"/>
    </row>
    <row r="2" spans="1:3" ht="23.25" x14ac:dyDescent="0.35">
      <c r="A2" s="145" t="s">
        <v>186</v>
      </c>
      <c r="B2" s="145"/>
      <c r="C2" s="145"/>
    </row>
    <row r="4" spans="1:3" x14ac:dyDescent="0.25">
      <c r="A4" s="40" t="s">
        <v>187</v>
      </c>
      <c r="B4" s="41" t="s">
        <v>6</v>
      </c>
      <c r="C4" s="40" t="s">
        <v>188</v>
      </c>
    </row>
    <row r="5" spans="1:3" x14ac:dyDescent="0.25">
      <c r="A5" s="87">
        <v>1</v>
      </c>
      <c r="B5" s="88">
        <f>'2026_Transformatory'!AI2</f>
        <v>0</v>
      </c>
      <c r="C5" s="42" t="s">
        <v>223</v>
      </c>
    </row>
    <row r="6" spans="1:3" x14ac:dyDescent="0.25">
      <c r="A6" s="87">
        <v>2</v>
      </c>
      <c r="B6" s="88">
        <f>'2027_Transformatory'!W45</f>
        <v>0</v>
      </c>
      <c r="C6" s="42" t="s">
        <v>224</v>
      </c>
    </row>
    <row r="7" spans="1:3" x14ac:dyDescent="0.25">
      <c r="A7" s="87">
        <v>3</v>
      </c>
      <c r="B7" s="88">
        <f>'2028_Transformatory'!W45</f>
        <v>0</v>
      </c>
      <c r="C7" s="42" t="s">
        <v>225</v>
      </c>
    </row>
    <row r="8" spans="1:3" x14ac:dyDescent="0.25">
      <c r="A8" s="87">
        <v>4</v>
      </c>
      <c r="B8" s="88">
        <f>'2029_Transformatory'!W45</f>
        <v>0</v>
      </c>
      <c r="C8" s="42" t="s">
        <v>226</v>
      </c>
    </row>
    <row r="9" spans="1:3" ht="15.75" thickBot="1" x14ac:dyDescent="0.3">
      <c r="B9" s="43"/>
      <c r="C9" s="44"/>
    </row>
    <row r="10" spans="1:3" ht="15.75" thickBot="1" x14ac:dyDescent="0.3">
      <c r="B10" s="102">
        <f>SUM(B5:B8)</f>
        <v>0</v>
      </c>
      <c r="C10" s="103" t="s">
        <v>271</v>
      </c>
    </row>
    <row r="12" spans="1:3" x14ac:dyDescent="0.25">
      <c r="B12" s="146" t="s">
        <v>8</v>
      </c>
      <c r="C12" s="146"/>
    </row>
  </sheetData>
  <mergeCells count="3">
    <mergeCell ref="A1:C1"/>
    <mergeCell ref="A2:C2"/>
    <mergeCell ref="B12:C12"/>
  </mergeCells>
  <pageMargins left="0.7" right="0.7" top="0.75" bottom="0.75" header="0.3" footer="0.3"/>
  <pageSetup paperSize="70" scale="33" fitToHeight="0" orientation="portrait" r:id="rId1"/>
  <headerFooter>
    <oddHeader>&amp;R&amp;"Calibri"&amp;10&amp;KFF8000 Chronione&amp;1#_x000D_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M36"/>
  <sheetViews>
    <sheetView zoomScale="70" zoomScaleNormal="70" workbookViewId="0">
      <selection activeCell="K4" sqref="K4:K34"/>
    </sheetView>
  </sheetViews>
  <sheetFormatPr defaultColWidth="9.140625" defaultRowHeight="15" x14ac:dyDescent="0.25"/>
  <cols>
    <col min="1" max="1" width="26.5703125" style="78" customWidth="1"/>
    <col min="2" max="2" width="42.85546875" style="78" customWidth="1"/>
    <col min="3" max="4" width="20.85546875" style="78" customWidth="1"/>
    <col min="5" max="5" width="20.5703125" style="78" customWidth="1"/>
    <col min="6" max="6" width="20.28515625" style="78" customWidth="1"/>
    <col min="7" max="7" width="16.5703125" style="78" customWidth="1"/>
    <col min="8" max="8" width="16" style="78" customWidth="1"/>
    <col min="9" max="9" width="17.85546875" style="79" customWidth="1"/>
    <col min="10" max="10" width="15.140625" style="78" customWidth="1"/>
    <col min="11" max="11" width="16.42578125" style="78" customWidth="1"/>
    <col min="12" max="12" width="20" style="78" customWidth="1"/>
    <col min="13" max="13" width="14.42578125" style="78" bestFit="1" customWidth="1"/>
    <col min="14" max="16384" width="9.140625" style="78"/>
  </cols>
  <sheetData>
    <row r="1" spans="1:13" x14ac:dyDescent="0.25">
      <c r="A1" s="78" t="s">
        <v>213</v>
      </c>
      <c r="B1" s="78" t="s">
        <v>214</v>
      </c>
    </row>
    <row r="2" spans="1:13" ht="15.75" thickBot="1" x14ac:dyDescent="0.3">
      <c r="A2" s="80">
        <f>'Zestawienie zbiorcze'!B10</f>
        <v>0</v>
      </c>
      <c r="B2" s="81" t="b">
        <f>A2=G36</f>
        <v>1</v>
      </c>
      <c r="C2" s="82"/>
      <c r="D2" s="82"/>
      <c r="E2" s="82"/>
      <c r="J2" s="83"/>
    </row>
    <row r="3" spans="1:13" s="112" customFormat="1" ht="33.75" customHeight="1" thickBot="1" x14ac:dyDescent="0.3">
      <c r="A3" s="110" t="s">
        <v>16</v>
      </c>
      <c r="B3" s="110" t="s">
        <v>164</v>
      </c>
      <c r="C3" s="118" t="s">
        <v>223</v>
      </c>
      <c r="D3" s="118" t="s">
        <v>224</v>
      </c>
      <c r="E3" s="118" t="s">
        <v>225</v>
      </c>
      <c r="F3" s="118" t="s">
        <v>226</v>
      </c>
      <c r="G3" s="119" t="s">
        <v>189</v>
      </c>
      <c r="H3" s="120" t="s">
        <v>221</v>
      </c>
      <c r="I3" s="121" t="s">
        <v>285</v>
      </c>
      <c r="J3" s="122" t="s">
        <v>189</v>
      </c>
      <c r="K3" s="123" t="s">
        <v>286</v>
      </c>
      <c r="L3" s="124" t="s">
        <v>287</v>
      </c>
      <c r="M3" s="111"/>
    </row>
    <row r="4" spans="1:13" s="111" customFormat="1" x14ac:dyDescent="0.25">
      <c r="A4" s="125" t="s">
        <v>288</v>
      </c>
      <c r="B4" s="114"/>
      <c r="C4" s="126">
        <f>SUMIF('2026_Transformatory'!$B$51:$B$81,A4,'2026_Transformatory'!$C$51:$C$81)</f>
        <v>0</v>
      </c>
      <c r="D4" s="126">
        <f>SUMIF('2027_Transformatory'!$B$51:$B$81,A4,'2027_Transformatory'!$C$51:$C$81)</f>
        <v>0</v>
      </c>
      <c r="E4" s="126">
        <f>SUMIF('2028_Transformatory'!$B$51:$B$81,A4,'2028_Transformatory'!$C$51:$C$81)</f>
        <v>0</v>
      </c>
      <c r="F4" s="126">
        <f>SUMIF('2029_Transformatory'!$B$51:$B$81,A4,'2029_Transformatory'!$C$51:$C$81)</f>
        <v>0</v>
      </c>
      <c r="G4" s="127">
        <f t="shared" ref="G4:G34" si="0">SUM(C4:F4)</f>
        <v>0</v>
      </c>
      <c r="H4" s="128">
        <v>1</v>
      </c>
      <c r="I4" s="129">
        <f>H4-G4</f>
        <v>1</v>
      </c>
      <c r="J4" s="147">
        <f>SUM(G4:G34)</f>
        <v>0</v>
      </c>
      <c r="K4" s="149">
        <f>SUM(H4:H8)</f>
        <v>5</v>
      </c>
      <c r="L4" s="151">
        <f>K4-J4</f>
        <v>5</v>
      </c>
    </row>
    <row r="5" spans="1:13" s="111" customFormat="1" x14ac:dyDescent="0.25">
      <c r="A5" s="125" t="s">
        <v>289</v>
      </c>
      <c r="B5" s="114"/>
      <c r="C5" s="126">
        <f>SUMIF('2026_Transformatory'!$B$51:$B$81,A5,'2026_Transformatory'!$C$51:$C$81)</f>
        <v>0</v>
      </c>
      <c r="D5" s="126">
        <f>SUMIF('2027_Transformatory'!$B$51:$B$81,A5,'2027_Transformatory'!$C$51:$C$81)</f>
        <v>0</v>
      </c>
      <c r="E5" s="126">
        <f>SUMIF('2028_Transformatory'!$B$51:$B$81,A5,'2028_Transformatory'!$C$51:$C$81)</f>
        <v>0</v>
      </c>
      <c r="F5" s="126">
        <f>SUMIF('2029_Transformatory'!$B$51:$B$81,A5,'2029_Transformatory'!$C$51:$C$81)</f>
        <v>0</v>
      </c>
      <c r="G5" s="127">
        <f t="shared" si="0"/>
        <v>0</v>
      </c>
      <c r="H5" s="130">
        <v>1</v>
      </c>
      <c r="I5" s="129">
        <f t="shared" ref="I5:I34" si="1">H5-G5</f>
        <v>1</v>
      </c>
      <c r="J5" s="147"/>
      <c r="K5" s="149"/>
      <c r="L5" s="152"/>
    </row>
    <row r="6" spans="1:13" s="111" customFormat="1" x14ac:dyDescent="0.25">
      <c r="A6" s="125" t="s">
        <v>290</v>
      </c>
      <c r="B6" s="114"/>
      <c r="C6" s="126">
        <f>SUMIF('2026_Transformatory'!$B$51:$B$81,A6,'2026_Transformatory'!$C$51:$C$81)</f>
        <v>0</v>
      </c>
      <c r="D6" s="126">
        <f>SUMIF('2027_Transformatory'!$B$51:$B$81,A6,'2027_Transformatory'!$C$51:$C$81)</f>
        <v>0</v>
      </c>
      <c r="E6" s="126">
        <f>SUMIF('2028_Transformatory'!$B$51:$B$81,A6,'2028_Transformatory'!$C$51:$C$81)</f>
        <v>0</v>
      </c>
      <c r="F6" s="126">
        <f>SUMIF('2029_Transformatory'!$B$51:$B$81,A6,'2029_Transformatory'!$C$51:$C$81)</f>
        <v>0</v>
      </c>
      <c r="G6" s="127">
        <f t="shared" si="0"/>
        <v>0</v>
      </c>
      <c r="H6" s="130">
        <v>1</v>
      </c>
      <c r="I6" s="129">
        <f t="shared" si="1"/>
        <v>1</v>
      </c>
      <c r="J6" s="147"/>
      <c r="K6" s="149"/>
      <c r="L6" s="152"/>
    </row>
    <row r="7" spans="1:13" s="111" customFormat="1" x14ac:dyDescent="0.25">
      <c r="A7" s="125" t="s">
        <v>291</v>
      </c>
      <c r="B7" s="114"/>
      <c r="C7" s="126">
        <f>SUMIF('2026_Transformatory'!$B$51:$B$81,A7,'2026_Transformatory'!$C$51:$C$81)</f>
        <v>0</v>
      </c>
      <c r="D7" s="126">
        <f>SUMIF('2027_Transformatory'!$B$51:$B$81,A7,'2027_Transformatory'!$C$51:$C$81)</f>
        <v>0</v>
      </c>
      <c r="E7" s="126">
        <f>SUMIF('2028_Transformatory'!$B$51:$B$81,A7,'2028_Transformatory'!$C$51:$C$81)</f>
        <v>0</v>
      </c>
      <c r="F7" s="126">
        <f>SUMIF('2029_Transformatory'!$B$51:$B$81,A7,'2029_Transformatory'!$C$51:$C$81)</f>
        <v>0</v>
      </c>
      <c r="G7" s="127">
        <f t="shared" si="0"/>
        <v>0</v>
      </c>
      <c r="H7" s="130">
        <v>1</v>
      </c>
      <c r="I7" s="129">
        <f t="shared" si="1"/>
        <v>1</v>
      </c>
      <c r="J7" s="147"/>
      <c r="K7" s="149"/>
      <c r="L7" s="152"/>
    </row>
    <row r="8" spans="1:13" s="111" customFormat="1" x14ac:dyDescent="0.25">
      <c r="A8" s="125" t="s">
        <v>292</v>
      </c>
      <c r="B8" s="114"/>
      <c r="C8" s="126">
        <f>SUMIF('2026_Transformatory'!$B$51:$B$81,A8,'2026_Transformatory'!$C$51:$C$81)</f>
        <v>0</v>
      </c>
      <c r="D8" s="126">
        <f>SUMIF('2027_Transformatory'!$B$51:$B$81,A8,'2027_Transformatory'!$C$51:$C$81)</f>
        <v>0</v>
      </c>
      <c r="E8" s="126">
        <f>SUMIF('2028_Transformatory'!$B$51:$B$81,A8,'2028_Transformatory'!$C$51:$C$81)</f>
        <v>0</v>
      </c>
      <c r="F8" s="126">
        <f>SUMIF('2029_Transformatory'!$B$51:$B$81,A8,'2029_Transformatory'!$C$51:$C$81)</f>
        <v>0</v>
      </c>
      <c r="G8" s="127">
        <f t="shared" si="0"/>
        <v>0</v>
      </c>
      <c r="H8" s="130">
        <v>1</v>
      </c>
      <c r="I8" s="129">
        <f t="shared" si="1"/>
        <v>1</v>
      </c>
      <c r="J8" s="147"/>
      <c r="K8" s="149"/>
      <c r="L8" s="152"/>
    </row>
    <row r="9" spans="1:13" s="112" customFormat="1" x14ac:dyDescent="0.25">
      <c r="A9" s="125" t="s">
        <v>293</v>
      </c>
      <c r="B9" s="131"/>
      <c r="C9" s="126">
        <f>SUMIF('2026_Transformatory'!$B$51:$B$81,A9,'2026_Transformatory'!$C$51:$C$81)</f>
        <v>0</v>
      </c>
      <c r="D9" s="126">
        <f>SUMIF('2027_Transformatory'!$B$51:$B$81,A9,'2027_Transformatory'!$C$51:$C$81)</f>
        <v>0</v>
      </c>
      <c r="E9" s="126">
        <f>SUMIF('2028_Transformatory'!$B$51:$B$81,A9,'2028_Transformatory'!$C$51:$C$81)</f>
        <v>0</v>
      </c>
      <c r="F9" s="126">
        <f>SUMIF('2029_Transformatory'!$B$51:$B$81,A9,'2029_Transformatory'!$C$51:$C$81)</f>
        <v>0</v>
      </c>
      <c r="G9" s="127">
        <f t="shared" si="0"/>
        <v>0</v>
      </c>
      <c r="H9" s="130">
        <v>1</v>
      </c>
      <c r="I9" s="129">
        <f t="shared" si="1"/>
        <v>1</v>
      </c>
      <c r="J9" s="147"/>
      <c r="K9" s="149"/>
      <c r="L9" s="152"/>
    </row>
    <row r="10" spans="1:13" s="111" customFormat="1" x14ac:dyDescent="0.25">
      <c r="A10" s="125" t="s">
        <v>294</v>
      </c>
      <c r="B10" s="131"/>
      <c r="C10" s="126">
        <f>SUMIF('2026_Transformatory'!$B$51:$B$81,A10,'2026_Transformatory'!$C$51:$C$81)</f>
        <v>0</v>
      </c>
      <c r="D10" s="126">
        <f>SUMIF('2027_Transformatory'!$B$51:$B$81,A10,'2027_Transformatory'!$C$51:$C$81)</f>
        <v>0</v>
      </c>
      <c r="E10" s="126">
        <f>SUMIF('2028_Transformatory'!$B$51:$B$81,A10,'2028_Transformatory'!$C$51:$C$81)</f>
        <v>0</v>
      </c>
      <c r="F10" s="126">
        <f>SUMIF('2029_Transformatory'!$B$51:$B$81,A10,'2029_Transformatory'!$C$51:$C$81)</f>
        <v>0</v>
      </c>
      <c r="G10" s="127">
        <f t="shared" si="0"/>
        <v>0</v>
      </c>
      <c r="H10" s="130">
        <v>1</v>
      </c>
      <c r="I10" s="129">
        <f t="shared" si="1"/>
        <v>1</v>
      </c>
      <c r="J10" s="147"/>
      <c r="K10" s="149"/>
      <c r="L10" s="152"/>
    </row>
    <row r="11" spans="1:13" s="111" customFormat="1" x14ac:dyDescent="0.25">
      <c r="A11" s="125" t="s">
        <v>295</v>
      </c>
      <c r="B11" s="131"/>
      <c r="C11" s="126">
        <f>SUMIF('2026_Transformatory'!$B$51:$B$81,A11,'2026_Transformatory'!$C$51:$C$81)</f>
        <v>0</v>
      </c>
      <c r="D11" s="126">
        <f>SUMIF('2027_Transformatory'!$B$51:$B$81,A11,'2027_Transformatory'!$C$51:$C$81)</f>
        <v>0</v>
      </c>
      <c r="E11" s="126">
        <f>SUMIF('2028_Transformatory'!$B$51:$B$81,A11,'2028_Transformatory'!$C$51:$C$81)</f>
        <v>0</v>
      </c>
      <c r="F11" s="126">
        <f>SUMIF('2029_Transformatory'!$B$51:$B$81,A11,'2029_Transformatory'!$C$51:$C$81)</f>
        <v>0</v>
      </c>
      <c r="G11" s="127">
        <f t="shared" si="0"/>
        <v>0</v>
      </c>
      <c r="H11" s="130">
        <v>1</v>
      </c>
      <c r="I11" s="129">
        <f t="shared" si="1"/>
        <v>1</v>
      </c>
      <c r="J11" s="147"/>
      <c r="K11" s="149"/>
      <c r="L11" s="152"/>
    </row>
    <row r="12" spans="1:13" x14ac:dyDescent="0.25">
      <c r="A12" s="125" t="s">
        <v>279</v>
      </c>
      <c r="B12" s="131"/>
      <c r="C12" s="126">
        <f>SUMIF('2026_Transformatory'!$B$51:$B$81,A12,'2026_Transformatory'!$C$51:$C$81)</f>
        <v>0</v>
      </c>
      <c r="D12" s="126">
        <f>SUMIF('2027_Transformatory'!$B$51:$B$81,A12,'2027_Transformatory'!$C$51:$C$81)</f>
        <v>0</v>
      </c>
      <c r="E12" s="126">
        <f>SUMIF('2028_Transformatory'!$B$51:$B$81,A12,'2028_Transformatory'!$C$51:$C$81)</f>
        <v>0</v>
      </c>
      <c r="F12" s="126">
        <f>SUMIF('2029_Transformatory'!$B$51:$B$81,A12,'2029_Transformatory'!$C$51:$C$81)</f>
        <v>0</v>
      </c>
      <c r="G12" s="127">
        <f t="shared" si="0"/>
        <v>0</v>
      </c>
      <c r="H12" s="130">
        <v>1</v>
      </c>
      <c r="I12" s="129">
        <f t="shared" si="1"/>
        <v>1</v>
      </c>
      <c r="J12" s="147"/>
      <c r="K12" s="149"/>
      <c r="L12" s="152"/>
    </row>
    <row r="13" spans="1:13" x14ac:dyDescent="0.25">
      <c r="A13" s="125" t="s">
        <v>296</v>
      </c>
      <c r="B13" s="131"/>
      <c r="C13" s="126">
        <f>SUMIF('2026_Transformatory'!$B$51:$B$81,A13,'2026_Transformatory'!$C$51:$C$81)</f>
        <v>0</v>
      </c>
      <c r="D13" s="126">
        <f>SUMIF('2027_Transformatory'!$B$51:$B$81,A13,'2027_Transformatory'!$C$51:$C$81)</f>
        <v>0</v>
      </c>
      <c r="E13" s="126">
        <f>SUMIF('2028_Transformatory'!$B$51:$B$81,A13,'2028_Transformatory'!$C$51:$C$81)</f>
        <v>0</v>
      </c>
      <c r="F13" s="126">
        <f>SUMIF('2029_Transformatory'!$B$51:$B$81,A13,'2029_Transformatory'!$C$51:$C$81)</f>
        <v>0</v>
      </c>
      <c r="G13" s="127">
        <f t="shared" si="0"/>
        <v>0</v>
      </c>
      <c r="H13" s="130">
        <v>1</v>
      </c>
      <c r="I13" s="129">
        <f t="shared" si="1"/>
        <v>1</v>
      </c>
      <c r="J13" s="147"/>
      <c r="K13" s="149"/>
      <c r="L13" s="152"/>
    </row>
    <row r="14" spans="1:13" x14ac:dyDescent="0.25">
      <c r="A14" s="125" t="s">
        <v>297</v>
      </c>
      <c r="B14" s="131"/>
      <c r="C14" s="126">
        <f>SUMIF('2026_Transformatory'!$B$51:$B$81,A14,'2026_Transformatory'!$C$51:$C$81)</f>
        <v>0</v>
      </c>
      <c r="D14" s="126">
        <f>SUMIF('2027_Transformatory'!$B$51:$B$81,A14,'2027_Transformatory'!$C$51:$C$81)</f>
        <v>0</v>
      </c>
      <c r="E14" s="126">
        <f>SUMIF('2028_Transformatory'!$B$51:$B$81,A14,'2028_Transformatory'!$C$51:$C$81)</f>
        <v>0</v>
      </c>
      <c r="F14" s="126">
        <f>SUMIF('2029_Transformatory'!$B$51:$B$81,A14,'2029_Transformatory'!$C$51:$C$81)</f>
        <v>0</v>
      </c>
      <c r="G14" s="127">
        <f t="shared" si="0"/>
        <v>0</v>
      </c>
      <c r="H14" s="130">
        <v>1</v>
      </c>
      <c r="I14" s="129">
        <f t="shared" si="1"/>
        <v>1</v>
      </c>
      <c r="J14" s="147"/>
      <c r="K14" s="149"/>
      <c r="L14" s="152"/>
    </row>
    <row r="15" spans="1:13" x14ac:dyDescent="0.25">
      <c r="A15" s="125" t="s">
        <v>284</v>
      </c>
      <c r="B15" s="131"/>
      <c r="C15" s="126">
        <f>SUMIF('2026_Transformatory'!$B$51:$B$81,A15,'2026_Transformatory'!$C$51:$C$81)</f>
        <v>0</v>
      </c>
      <c r="D15" s="126">
        <f>SUMIF('2027_Transformatory'!$B$51:$B$81,A15,'2027_Transformatory'!$C$51:$C$81)</f>
        <v>0</v>
      </c>
      <c r="E15" s="126">
        <f>SUMIF('2028_Transformatory'!$B$51:$B$81,A15,'2028_Transformatory'!$C$51:$C$81)</f>
        <v>0</v>
      </c>
      <c r="F15" s="126">
        <f>SUMIF('2029_Transformatory'!$B$51:$B$81,A15,'2029_Transformatory'!$C$51:$C$81)</f>
        <v>0</v>
      </c>
      <c r="G15" s="127">
        <f t="shared" si="0"/>
        <v>0</v>
      </c>
      <c r="H15" s="130">
        <v>1</v>
      </c>
      <c r="I15" s="129">
        <f t="shared" si="1"/>
        <v>1</v>
      </c>
      <c r="J15" s="147"/>
      <c r="K15" s="149"/>
      <c r="L15" s="152"/>
    </row>
    <row r="16" spans="1:13" x14ac:dyDescent="0.25">
      <c r="A16" s="125" t="s">
        <v>280</v>
      </c>
      <c r="B16" s="131"/>
      <c r="C16" s="126">
        <f>SUMIF('2026_Transformatory'!$B$51:$B$81,A16,'2026_Transformatory'!$C$51:$C$81)</f>
        <v>0</v>
      </c>
      <c r="D16" s="126">
        <f>SUMIF('2027_Transformatory'!$B$51:$B$81,A16,'2027_Transformatory'!$C$51:$C$81)</f>
        <v>0</v>
      </c>
      <c r="E16" s="126">
        <f>SUMIF('2028_Transformatory'!$B$51:$B$81,A16,'2028_Transformatory'!$C$51:$C$81)</f>
        <v>0</v>
      </c>
      <c r="F16" s="126">
        <f>SUMIF('2029_Transformatory'!$B$51:$B$81,A16,'2029_Transformatory'!$C$51:$C$81)</f>
        <v>0</v>
      </c>
      <c r="G16" s="127">
        <f t="shared" si="0"/>
        <v>0</v>
      </c>
      <c r="H16" s="130">
        <v>1</v>
      </c>
      <c r="I16" s="129">
        <f t="shared" si="1"/>
        <v>1</v>
      </c>
      <c r="J16" s="147"/>
      <c r="K16" s="149"/>
      <c r="L16" s="152"/>
    </row>
    <row r="17" spans="1:12" x14ac:dyDescent="0.25">
      <c r="A17" s="125" t="s">
        <v>298</v>
      </c>
      <c r="B17" s="131"/>
      <c r="C17" s="126">
        <f>SUMIF('2026_Transformatory'!$B$51:$B$81,A17,'2026_Transformatory'!$C$51:$C$81)</f>
        <v>0</v>
      </c>
      <c r="D17" s="126">
        <f>SUMIF('2027_Transformatory'!$B$51:$B$81,A17,'2027_Transformatory'!$C$51:$C$81)</f>
        <v>0</v>
      </c>
      <c r="E17" s="126">
        <f>SUMIF('2028_Transformatory'!$B$51:$B$81,A17,'2028_Transformatory'!$C$51:$C$81)</f>
        <v>0</v>
      </c>
      <c r="F17" s="126">
        <f>SUMIF('2029_Transformatory'!$B$51:$B$81,A17,'2029_Transformatory'!$C$51:$C$81)</f>
        <v>0</v>
      </c>
      <c r="G17" s="127">
        <f t="shared" si="0"/>
        <v>0</v>
      </c>
      <c r="H17" s="130">
        <v>1</v>
      </c>
      <c r="I17" s="129">
        <f t="shared" si="1"/>
        <v>1</v>
      </c>
      <c r="J17" s="147"/>
      <c r="K17" s="149"/>
      <c r="L17" s="152"/>
    </row>
    <row r="18" spans="1:12" x14ac:dyDescent="0.25">
      <c r="A18" s="125" t="s">
        <v>299</v>
      </c>
      <c r="B18" s="131"/>
      <c r="C18" s="126">
        <f>SUMIF('2026_Transformatory'!$B$51:$B$81,A18,'2026_Transformatory'!$C$51:$C$81)</f>
        <v>0</v>
      </c>
      <c r="D18" s="126">
        <f>SUMIF('2027_Transformatory'!$B$51:$B$81,A18,'2027_Transformatory'!$C$51:$C$81)</f>
        <v>0</v>
      </c>
      <c r="E18" s="126">
        <f>SUMIF('2028_Transformatory'!$B$51:$B$81,A18,'2028_Transformatory'!$C$51:$C$81)</f>
        <v>0</v>
      </c>
      <c r="F18" s="126">
        <f>SUMIF('2029_Transformatory'!$B$51:$B$81,A18,'2029_Transformatory'!$C$51:$C$81)</f>
        <v>0</v>
      </c>
      <c r="G18" s="127">
        <f t="shared" si="0"/>
        <v>0</v>
      </c>
      <c r="H18" s="130">
        <v>1</v>
      </c>
      <c r="I18" s="129">
        <f t="shared" si="1"/>
        <v>1</v>
      </c>
      <c r="J18" s="147"/>
      <c r="K18" s="149"/>
      <c r="L18" s="152"/>
    </row>
    <row r="19" spans="1:12" x14ac:dyDescent="0.25">
      <c r="A19" s="125" t="s">
        <v>281</v>
      </c>
      <c r="B19" s="131"/>
      <c r="C19" s="126">
        <f>SUMIF('2026_Transformatory'!$B$51:$B$81,A19,'2026_Transformatory'!$C$51:$C$81)</f>
        <v>0</v>
      </c>
      <c r="D19" s="126">
        <f>SUMIF('2027_Transformatory'!$B$51:$B$81,A19,'2027_Transformatory'!$C$51:$C$81)</f>
        <v>0</v>
      </c>
      <c r="E19" s="126">
        <f>SUMIF('2028_Transformatory'!$B$51:$B$81,A19,'2028_Transformatory'!$C$51:$C$81)</f>
        <v>0</v>
      </c>
      <c r="F19" s="126">
        <f>SUMIF('2029_Transformatory'!$B$51:$B$81,A19,'2029_Transformatory'!$C$51:$C$81)</f>
        <v>0</v>
      </c>
      <c r="G19" s="127">
        <f t="shared" si="0"/>
        <v>0</v>
      </c>
      <c r="H19" s="130">
        <v>1</v>
      </c>
      <c r="I19" s="129">
        <f t="shared" si="1"/>
        <v>1</v>
      </c>
      <c r="J19" s="147"/>
      <c r="K19" s="149"/>
      <c r="L19" s="152"/>
    </row>
    <row r="20" spans="1:12" x14ac:dyDescent="0.25">
      <c r="A20" s="125" t="s">
        <v>300</v>
      </c>
      <c r="B20" s="131"/>
      <c r="C20" s="126">
        <f>SUMIF('2026_Transformatory'!$B$51:$B$81,A20,'2026_Transformatory'!$C$51:$C$81)</f>
        <v>0</v>
      </c>
      <c r="D20" s="126">
        <f>SUMIF('2027_Transformatory'!$B$51:$B$81,A20,'2027_Transformatory'!$C$51:$C$81)</f>
        <v>0</v>
      </c>
      <c r="E20" s="126">
        <f>SUMIF('2028_Transformatory'!$B$51:$B$81,A20,'2028_Transformatory'!$C$51:$C$81)</f>
        <v>0</v>
      </c>
      <c r="F20" s="126">
        <f>SUMIF('2029_Transformatory'!$B$51:$B$81,A20,'2029_Transformatory'!$C$51:$C$81)</f>
        <v>0</v>
      </c>
      <c r="G20" s="127">
        <f t="shared" si="0"/>
        <v>0</v>
      </c>
      <c r="H20" s="130">
        <v>1</v>
      </c>
      <c r="I20" s="129">
        <f t="shared" si="1"/>
        <v>1</v>
      </c>
      <c r="J20" s="147"/>
      <c r="K20" s="149"/>
      <c r="L20" s="152"/>
    </row>
    <row r="21" spans="1:12" x14ac:dyDescent="0.25">
      <c r="A21" s="125" t="s">
        <v>301</v>
      </c>
      <c r="B21" s="131"/>
      <c r="C21" s="126">
        <f>SUMIF('2026_Transformatory'!$B$51:$B$81,A21,'2026_Transformatory'!$C$51:$C$81)</f>
        <v>0</v>
      </c>
      <c r="D21" s="126">
        <f>SUMIF('2027_Transformatory'!$B$51:$B$81,A21,'2027_Transformatory'!$C$51:$C$81)</f>
        <v>0</v>
      </c>
      <c r="E21" s="126">
        <f>SUMIF('2028_Transformatory'!$B$51:$B$81,A21,'2028_Transformatory'!$C$51:$C$81)</f>
        <v>0</v>
      </c>
      <c r="F21" s="126">
        <f>SUMIF('2029_Transformatory'!$B$51:$B$81,A21,'2029_Transformatory'!$C$51:$C$81)</f>
        <v>0</v>
      </c>
      <c r="G21" s="127">
        <f t="shared" si="0"/>
        <v>0</v>
      </c>
      <c r="H21" s="130">
        <v>1</v>
      </c>
      <c r="I21" s="129">
        <f t="shared" si="1"/>
        <v>1</v>
      </c>
      <c r="J21" s="147"/>
      <c r="K21" s="149"/>
      <c r="L21" s="152"/>
    </row>
    <row r="22" spans="1:12" x14ac:dyDescent="0.25">
      <c r="A22" s="125" t="s">
        <v>302</v>
      </c>
      <c r="B22" s="131"/>
      <c r="C22" s="126">
        <f>SUMIF('2026_Transformatory'!$B$51:$B$81,A22,'2026_Transformatory'!$C$51:$C$81)</f>
        <v>0</v>
      </c>
      <c r="D22" s="126">
        <f>SUMIF('2027_Transformatory'!$B$51:$B$81,A22,'2027_Transformatory'!$C$51:$C$81)</f>
        <v>0</v>
      </c>
      <c r="E22" s="126">
        <f>SUMIF('2028_Transformatory'!$B$51:$B$81,A22,'2028_Transformatory'!$C$51:$C$81)</f>
        <v>0</v>
      </c>
      <c r="F22" s="126">
        <f>SUMIF('2029_Transformatory'!$B$51:$B$81,A22,'2029_Transformatory'!$C$51:$C$81)</f>
        <v>0</v>
      </c>
      <c r="G22" s="127">
        <f t="shared" si="0"/>
        <v>0</v>
      </c>
      <c r="H22" s="130">
        <v>1</v>
      </c>
      <c r="I22" s="129">
        <f t="shared" si="1"/>
        <v>1</v>
      </c>
      <c r="J22" s="147"/>
      <c r="K22" s="149"/>
      <c r="L22" s="152"/>
    </row>
    <row r="23" spans="1:12" x14ac:dyDescent="0.25">
      <c r="A23" s="125" t="s">
        <v>21</v>
      </c>
      <c r="B23" s="131"/>
      <c r="C23" s="126">
        <f>SUMIF('2026_Transformatory'!$B$51:$B$81,A23,'2026_Transformatory'!$C$51:$C$81)</f>
        <v>0</v>
      </c>
      <c r="D23" s="126">
        <f>SUMIF('2027_Transformatory'!$B$51:$B$81,A23,'2027_Transformatory'!$C$51:$C$81)</f>
        <v>0</v>
      </c>
      <c r="E23" s="126">
        <f>SUMIF('2028_Transformatory'!$B$51:$B$81,A23,'2028_Transformatory'!$C$51:$C$81)</f>
        <v>0</v>
      </c>
      <c r="F23" s="126">
        <f>SUMIF('2029_Transformatory'!$B$51:$B$81,A23,'2029_Transformatory'!$C$51:$C$81)</f>
        <v>0</v>
      </c>
      <c r="G23" s="127">
        <f t="shared" si="0"/>
        <v>0</v>
      </c>
      <c r="H23" s="130">
        <v>1</v>
      </c>
      <c r="I23" s="129">
        <f t="shared" si="1"/>
        <v>1</v>
      </c>
      <c r="J23" s="147"/>
      <c r="K23" s="149"/>
      <c r="L23" s="152"/>
    </row>
    <row r="24" spans="1:12" x14ac:dyDescent="0.25">
      <c r="A24" s="125" t="s">
        <v>15</v>
      </c>
      <c r="B24" s="131"/>
      <c r="C24" s="126">
        <f>SUMIF('2026_Transformatory'!$B$51:$B$81,A24,'2026_Transformatory'!$C$51:$C$81)</f>
        <v>0</v>
      </c>
      <c r="D24" s="126">
        <f>SUMIF('2027_Transformatory'!$B$51:$B$81,A24,'2027_Transformatory'!$C$51:$C$81)</f>
        <v>0</v>
      </c>
      <c r="E24" s="126">
        <f>SUMIF('2028_Transformatory'!$B$51:$B$81,A24,'2028_Transformatory'!$C$51:$C$81)</f>
        <v>0</v>
      </c>
      <c r="F24" s="126">
        <f>SUMIF('2029_Transformatory'!$B$51:$B$81,A24,'2029_Transformatory'!$C$51:$C$81)</f>
        <v>0</v>
      </c>
      <c r="G24" s="127">
        <f t="shared" si="0"/>
        <v>0</v>
      </c>
      <c r="H24" s="130">
        <v>1</v>
      </c>
      <c r="I24" s="129">
        <f t="shared" si="1"/>
        <v>1</v>
      </c>
      <c r="J24" s="147"/>
      <c r="K24" s="149"/>
      <c r="L24" s="152"/>
    </row>
    <row r="25" spans="1:12" x14ac:dyDescent="0.25">
      <c r="A25" s="125" t="s">
        <v>303</v>
      </c>
      <c r="B25" s="131"/>
      <c r="C25" s="126">
        <f>SUMIF('2026_Transformatory'!$B$51:$B$81,A25,'2026_Transformatory'!$C$51:$C$81)</f>
        <v>0</v>
      </c>
      <c r="D25" s="126">
        <f>SUMIF('2027_Transformatory'!$B$51:$B$81,A25,'2027_Transformatory'!$C$51:$C$81)</f>
        <v>0</v>
      </c>
      <c r="E25" s="126">
        <f>SUMIF('2028_Transformatory'!$B$51:$B$81,A25,'2028_Transformatory'!$C$51:$C$81)</f>
        <v>0</v>
      </c>
      <c r="F25" s="126">
        <f>SUMIF('2029_Transformatory'!$B$51:$B$81,A25,'2029_Transformatory'!$C$51:$C$81)</f>
        <v>0</v>
      </c>
      <c r="G25" s="127">
        <f t="shared" si="0"/>
        <v>0</v>
      </c>
      <c r="H25" s="130">
        <v>1</v>
      </c>
      <c r="I25" s="129">
        <f t="shared" si="1"/>
        <v>1</v>
      </c>
      <c r="J25" s="147"/>
      <c r="K25" s="149"/>
      <c r="L25" s="152"/>
    </row>
    <row r="26" spans="1:12" x14ac:dyDescent="0.25">
      <c r="A26" s="125" t="s">
        <v>44</v>
      </c>
      <c r="B26" s="131"/>
      <c r="C26" s="126">
        <f>SUMIF('2026_Transformatory'!$B$51:$B$81,A26,'2026_Transformatory'!$C$51:$C$81)</f>
        <v>0</v>
      </c>
      <c r="D26" s="126">
        <f>SUMIF('2027_Transformatory'!$B$51:$B$81,A26,'2027_Transformatory'!$C$51:$C$81)</f>
        <v>0</v>
      </c>
      <c r="E26" s="126">
        <f>SUMIF('2028_Transformatory'!$B$51:$B$81,A26,'2028_Transformatory'!$C$51:$C$81)</f>
        <v>0</v>
      </c>
      <c r="F26" s="126">
        <f>SUMIF('2029_Transformatory'!$B$51:$B$81,A26,'2029_Transformatory'!$C$51:$C$81)</f>
        <v>0</v>
      </c>
      <c r="G26" s="127">
        <f t="shared" si="0"/>
        <v>0</v>
      </c>
      <c r="H26" s="130">
        <v>1</v>
      </c>
      <c r="I26" s="129">
        <f t="shared" si="1"/>
        <v>1</v>
      </c>
      <c r="J26" s="147"/>
      <c r="K26" s="149"/>
      <c r="L26" s="152"/>
    </row>
    <row r="27" spans="1:12" x14ac:dyDescent="0.25">
      <c r="A27" s="125" t="s">
        <v>304</v>
      </c>
      <c r="B27" s="131"/>
      <c r="C27" s="126">
        <f>SUMIF('2026_Transformatory'!$B$51:$B$81,A27,'2026_Transformatory'!$C$51:$C$81)</f>
        <v>0</v>
      </c>
      <c r="D27" s="126">
        <f>SUMIF('2027_Transformatory'!$B$51:$B$81,A27,'2027_Transformatory'!$C$51:$C$81)</f>
        <v>0</v>
      </c>
      <c r="E27" s="126">
        <f>SUMIF('2028_Transformatory'!$B$51:$B$81,A27,'2028_Transformatory'!$C$51:$C$81)</f>
        <v>0</v>
      </c>
      <c r="F27" s="126">
        <f>SUMIF('2029_Transformatory'!$B$51:$B$81,A27,'2029_Transformatory'!$C$51:$C$81)</f>
        <v>0</v>
      </c>
      <c r="G27" s="127">
        <f t="shared" si="0"/>
        <v>0</v>
      </c>
      <c r="H27" s="130">
        <v>1</v>
      </c>
      <c r="I27" s="129">
        <f t="shared" si="1"/>
        <v>1</v>
      </c>
      <c r="J27" s="147"/>
      <c r="K27" s="149"/>
      <c r="L27" s="152"/>
    </row>
    <row r="28" spans="1:12" x14ac:dyDescent="0.25">
      <c r="A28" s="125" t="s">
        <v>283</v>
      </c>
      <c r="B28" s="131"/>
      <c r="C28" s="126">
        <f>SUMIF('2026_Transformatory'!$B$51:$B$81,A28,'2026_Transformatory'!$C$51:$C$81)</f>
        <v>0</v>
      </c>
      <c r="D28" s="126">
        <f>SUMIF('2027_Transformatory'!$B$51:$B$81,A28,'2027_Transformatory'!$C$51:$C$81)</f>
        <v>0</v>
      </c>
      <c r="E28" s="126">
        <f>SUMIF('2028_Transformatory'!$B$51:$B$81,A28,'2028_Transformatory'!$C$51:$C$81)</f>
        <v>0</v>
      </c>
      <c r="F28" s="126">
        <f>SUMIF('2029_Transformatory'!$B$51:$B$81,A28,'2029_Transformatory'!$C$51:$C$81)</f>
        <v>0</v>
      </c>
      <c r="G28" s="127">
        <f t="shared" si="0"/>
        <v>0</v>
      </c>
      <c r="H28" s="130">
        <v>1</v>
      </c>
      <c r="I28" s="129">
        <f>H28-G28</f>
        <v>1</v>
      </c>
      <c r="J28" s="147"/>
      <c r="K28" s="149"/>
      <c r="L28" s="152"/>
    </row>
    <row r="29" spans="1:12" x14ac:dyDescent="0.25">
      <c r="A29" s="125" t="s">
        <v>282</v>
      </c>
      <c r="B29" s="131"/>
      <c r="C29" s="126">
        <f>SUMIF('2026_Transformatory'!$B$51:$B$81,A29,'2026_Transformatory'!$C$51:$C$81)</f>
        <v>0</v>
      </c>
      <c r="D29" s="126">
        <f>SUMIF('2027_Transformatory'!$B$51:$B$81,A29,'2027_Transformatory'!$C$51:$C$81)</f>
        <v>0</v>
      </c>
      <c r="E29" s="126">
        <f>SUMIF('2028_Transformatory'!$B$51:$B$81,A29,'2028_Transformatory'!$C$51:$C$81)</f>
        <v>0</v>
      </c>
      <c r="F29" s="126">
        <f>SUMIF('2029_Transformatory'!$B$51:$B$81,A29,'2029_Transformatory'!$C$51:$C$81)</f>
        <v>0</v>
      </c>
      <c r="G29" s="127">
        <f t="shared" si="0"/>
        <v>0</v>
      </c>
      <c r="H29" s="130">
        <v>1</v>
      </c>
      <c r="I29" s="129">
        <f t="shared" si="1"/>
        <v>1</v>
      </c>
      <c r="J29" s="147"/>
      <c r="K29" s="149"/>
      <c r="L29" s="152"/>
    </row>
    <row r="30" spans="1:12" x14ac:dyDescent="0.25">
      <c r="A30" s="125" t="s">
        <v>305</v>
      </c>
      <c r="B30" s="131"/>
      <c r="C30" s="126">
        <f>SUMIF('2026_Transformatory'!$B$51:$B$81,A30,'2026_Transformatory'!$C$51:$C$81)</f>
        <v>0</v>
      </c>
      <c r="D30" s="126">
        <f>SUMIF('2027_Transformatory'!$B$51:$B$81,A30,'2027_Transformatory'!$C$51:$C$81)</f>
        <v>0</v>
      </c>
      <c r="E30" s="126">
        <f>SUMIF('2028_Transformatory'!$B$51:$B$81,A30,'2028_Transformatory'!$C$51:$C$81)</f>
        <v>0</v>
      </c>
      <c r="F30" s="126">
        <f>SUMIF('2029_Transformatory'!$B$51:$B$81,A30,'2029_Transformatory'!$C$51:$C$81)</f>
        <v>0</v>
      </c>
      <c r="G30" s="127">
        <f t="shared" si="0"/>
        <v>0</v>
      </c>
      <c r="H30" s="130">
        <v>1</v>
      </c>
      <c r="I30" s="129">
        <f t="shared" si="1"/>
        <v>1</v>
      </c>
      <c r="J30" s="147"/>
      <c r="K30" s="149"/>
      <c r="L30" s="152"/>
    </row>
    <row r="31" spans="1:12" x14ac:dyDescent="0.25">
      <c r="A31" s="125" t="s">
        <v>306</v>
      </c>
      <c r="B31" s="131"/>
      <c r="C31" s="126">
        <f>SUMIF('2026_Transformatory'!$B$51:$B$81,A31,'2026_Transformatory'!$C$51:$C$81)</f>
        <v>0</v>
      </c>
      <c r="D31" s="126">
        <f>SUMIF('2027_Transformatory'!$B$51:$B$81,A31,'2027_Transformatory'!$C$51:$C$81)</f>
        <v>0</v>
      </c>
      <c r="E31" s="126">
        <f>SUMIF('2028_Transformatory'!$B$51:$B$81,A31,'2028_Transformatory'!$C$51:$C$81)</f>
        <v>0</v>
      </c>
      <c r="F31" s="126">
        <f>SUMIF('2029_Transformatory'!$B$51:$B$81,A31,'2029_Transformatory'!$C$51:$C$81)</f>
        <v>0</v>
      </c>
      <c r="G31" s="127">
        <f t="shared" si="0"/>
        <v>0</v>
      </c>
      <c r="H31" s="130">
        <v>1</v>
      </c>
      <c r="I31" s="129">
        <f t="shared" si="1"/>
        <v>1</v>
      </c>
      <c r="J31" s="147"/>
      <c r="K31" s="149"/>
      <c r="L31" s="152"/>
    </row>
    <row r="32" spans="1:12" x14ac:dyDescent="0.25">
      <c r="A32" s="125" t="s">
        <v>52</v>
      </c>
      <c r="B32" s="131"/>
      <c r="C32" s="126">
        <f>SUMIF('2026_Transformatory'!$B$51:$B$81,A32,'2026_Transformatory'!$C$51:$C$81)</f>
        <v>0</v>
      </c>
      <c r="D32" s="126">
        <f>SUMIF('2027_Transformatory'!$B$51:$B$81,A32,'2027_Transformatory'!$C$51:$C$81)</f>
        <v>0</v>
      </c>
      <c r="E32" s="126">
        <f>SUMIF('2028_Transformatory'!$B$51:$B$81,A32,'2028_Transformatory'!$C$51:$C$81)</f>
        <v>0</v>
      </c>
      <c r="F32" s="126">
        <f>SUMIF('2029_Transformatory'!$B$51:$B$81,A32,'2029_Transformatory'!$C$51:$C$81)</f>
        <v>0</v>
      </c>
      <c r="G32" s="127">
        <f t="shared" si="0"/>
        <v>0</v>
      </c>
      <c r="H32" s="130">
        <v>1</v>
      </c>
      <c r="I32" s="129">
        <f t="shared" si="1"/>
        <v>1</v>
      </c>
      <c r="J32" s="147"/>
      <c r="K32" s="149"/>
      <c r="L32" s="152"/>
    </row>
    <row r="33" spans="1:12" x14ac:dyDescent="0.25">
      <c r="A33" s="125" t="s">
        <v>307</v>
      </c>
      <c r="B33" s="131"/>
      <c r="C33" s="126">
        <f>SUMIF('2026_Transformatory'!$B$51:$B$81,A33,'2026_Transformatory'!$C$51:$C$81)</f>
        <v>0</v>
      </c>
      <c r="D33" s="126">
        <f>SUMIF('2027_Transformatory'!$B$51:$B$81,A33,'2027_Transformatory'!$C$51:$C$81)</f>
        <v>0</v>
      </c>
      <c r="E33" s="126">
        <f>SUMIF('2028_Transformatory'!$B$51:$B$81,A33,'2028_Transformatory'!$C$51:$C$81)</f>
        <v>0</v>
      </c>
      <c r="F33" s="126">
        <f>SUMIF('2029_Transformatory'!$B$51:$B$81,A33,'2029_Transformatory'!$C$51:$C$81)</f>
        <v>0</v>
      </c>
      <c r="G33" s="127">
        <f t="shared" si="0"/>
        <v>0</v>
      </c>
      <c r="H33" s="130">
        <v>1</v>
      </c>
      <c r="I33" s="129">
        <f t="shared" si="1"/>
        <v>1</v>
      </c>
      <c r="J33" s="147"/>
      <c r="K33" s="149"/>
      <c r="L33" s="152"/>
    </row>
    <row r="34" spans="1:12" ht="15.75" thickBot="1" x14ac:dyDescent="0.3">
      <c r="A34" s="125" t="s">
        <v>308</v>
      </c>
      <c r="B34" s="131"/>
      <c r="C34" s="126">
        <f>SUMIF('2026_Transformatory'!$B$51:$B$81,A34,'2026_Transformatory'!$C$51:$C$81)</f>
        <v>0</v>
      </c>
      <c r="D34" s="126">
        <f>SUMIF('2027_Transformatory'!$B$51:$B$81,A34,'2027_Transformatory'!$C$51:$C$81)</f>
        <v>0</v>
      </c>
      <c r="E34" s="126">
        <f>SUMIF('2028_Transformatory'!$B$51:$B$81,A34,'2028_Transformatory'!$C$51:$C$81)</f>
        <v>0</v>
      </c>
      <c r="F34" s="126">
        <f>SUMIF('2029_Transformatory'!$B$51:$B$81,A34,'2029_Transformatory'!$C$51:$C$81)</f>
        <v>0</v>
      </c>
      <c r="G34" s="127">
        <f t="shared" si="0"/>
        <v>0</v>
      </c>
      <c r="H34" s="132">
        <v>1</v>
      </c>
      <c r="I34" s="129">
        <f t="shared" si="1"/>
        <v>1</v>
      </c>
      <c r="J34" s="148"/>
      <c r="K34" s="150"/>
      <c r="L34" s="153"/>
    </row>
    <row r="35" spans="1:12" ht="30" x14ac:dyDescent="0.25">
      <c r="A35" s="115"/>
      <c r="B35" s="115"/>
      <c r="C35" s="116"/>
      <c r="D35" s="116"/>
      <c r="E35" s="116"/>
      <c r="F35" s="116"/>
      <c r="G35" s="116" t="s">
        <v>192</v>
      </c>
      <c r="H35" s="77" t="s">
        <v>221</v>
      </c>
      <c r="I35" s="77" t="s">
        <v>222</v>
      </c>
      <c r="J35" s="77" t="s">
        <v>192</v>
      </c>
      <c r="K35" s="77" t="s">
        <v>220</v>
      </c>
      <c r="L35" s="112"/>
    </row>
    <row r="36" spans="1:12" x14ac:dyDescent="0.25">
      <c r="A36" s="111"/>
      <c r="B36" s="111"/>
      <c r="C36" s="117">
        <f>SUM(C4:C34)</f>
        <v>0</v>
      </c>
      <c r="D36" s="117">
        <f t="shared" ref="D36:F36" si="2">SUM(D4:D34)</f>
        <v>0</v>
      </c>
      <c r="E36" s="117">
        <f t="shared" si="2"/>
        <v>0</v>
      </c>
      <c r="F36" s="117">
        <f t="shared" si="2"/>
        <v>0</v>
      </c>
      <c r="G36" s="117">
        <f>SUM(G4:G34)</f>
        <v>0</v>
      </c>
      <c r="H36" s="117">
        <f t="shared" ref="H36:I36" si="3">SUM(H4:H8)</f>
        <v>5</v>
      </c>
      <c r="I36" s="117">
        <f t="shared" si="3"/>
        <v>5</v>
      </c>
      <c r="J36" s="84"/>
      <c r="K36" s="84"/>
      <c r="L36" s="111"/>
    </row>
  </sheetData>
  <sheetProtection selectLockedCells="1" selectUnlockedCells="1"/>
  <mergeCells count="3">
    <mergeCell ref="J4:J34"/>
    <mergeCell ref="K4:K34"/>
    <mergeCell ref="L4:L34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JEUP5JKVCYQC-91331814-14224</_dlc_DocId>
    <_dlc_DocIdUrl xmlns="a19cb1c7-c5c7-46d4-85ae-d83685407bba">
      <Url>https://swpp2.dms.gkpge.pl/sites/41/_layouts/15/DocIdRedir.aspx?ID=JEUP5JKVCYQC-91331814-14224</Url>
      <Description>JEUP5JKVCYQC-91331814-14224</Description>
    </_dlc_DocIdUrl>
    <dmsv2BaseFileName xmlns="http://schemas.microsoft.com/sharepoint/v3">Zał. nr 11 do SWZ_Zał. nr 3b do OPZ_Formularz cenowy_Transformatory_00914_2025.xlsx</dmsv2BaseFileName>
    <dmsv2BaseDisplayName xmlns="http://schemas.microsoft.com/sharepoint/v3">Zał. nr 11 do SWZ_Zał. nr 3b do OPZ_Formularz cenowy_Transformatory_00914_2025</dmsv2BaseDisplayName>
    <dmsv2SWPP2ObjectNumber xmlns="http://schemas.microsoft.com/sharepoint/v3">POST/PEC/PEC/UZR/00914/2025                       </dmsv2SWPP2ObjectNumber>
    <dmsv2SWPP2SumMD5 xmlns="http://schemas.microsoft.com/sharepoint/v3">16344d0c8457db87c0c8060961f98a73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695363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23960023</dmsv2BaseClientSystemDocumentID>
    <dmsv2BaseModifiedByID xmlns="http://schemas.microsoft.com/sharepoint/v3">19100159</dmsv2BaseModifiedByID>
    <dmsv2BaseCreatedByID xmlns="http://schemas.microsoft.com/sharepoint/v3">19100159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28A46B-B34E-4823-B923-DE432BC0BD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1C94E80-C0B3-4F4F-9A58-3269E1754A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8E75B0-F275-451D-B80C-81D9E965F7C6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35931DC-30D1-41EA-8D75-D9C89BFA1A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4</vt:i4>
      </vt:variant>
    </vt:vector>
  </HeadingPairs>
  <TitlesOfParts>
    <vt:vector size="14" baseType="lpstr">
      <vt:lpstr>2026_Transformatory</vt:lpstr>
      <vt:lpstr>EE_dławiki</vt:lpstr>
      <vt:lpstr>EE_badanie oleju</vt:lpstr>
      <vt:lpstr>EE_dokumentacja</vt:lpstr>
      <vt:lpstr>2027_Transformatory</vt:lpstr>
      <vt:lpstr>2028_Transformatory</vt:lpstr>
      <vt:lpstr>2029_Transformatory</vt:lpstr>
      <vt:lpstr>Zestawienie zbiorcze</vt:lpstr>
      <vt:lpstr>SUMA PSP</vt:lpstr>
      <vt:lpstr>słownik</vt:lpstr>
      <vt:lpstr>'2026_Transformatory'!Obszar_wydruku</vt:lpstr>
      <vt:lpstr>'2027_Transformatory'!Obszar_wydruku</vt:lpstr>
      <vt:lpstr>'2028_Transformatory'!Obszar_wydruku</vt:lpstr>
      <vt:lpstr>'2029_Transformatory'!Obszar_wydruku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Szwajkowski Andrzej [PGE EC O.Gorzów]</dc:creator>
  <cp:lastModifiedBy>Minta Adam [PGE EC O.Gorzów]</cp:lastModifiedBy>
  <cp:lastPrinted>2024-09-13T09:09:21Z</cp:lastPrinted>
  <dcterms:created xsi:type="dcterms:W3CDTF">2022-05-29T10:56:53Z</dcterms:created>
  <dcterms:modified xsi:type="dcterms:W3CDTF">2025-09-08T08:19:22Z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65049fc5-e4bc-413b-9722-ef2dc8fda2b5</vt:lpwstr>
  </property>
  <property fmtid="{D5CDD505-2E9C-101B-9397-08002B2CF9AE}" pid="4" name="MSIP_Label_4002d7af-770e-4ff9-b119-21595b3bb0e4_Enabled">
    <vt:lpwstr>true</vt:lpwstr>
  </property>
  <property fmtid="{D5CDD505-2E9C-101B-9397-08002B2CF9AE}" pid="5" name="MSIP_Label_4002d7af-770e-4ff9-b119-21595b3bb0e4_SetDate">
    <vt:lpwstr>2024-09-13T09:11:31Z</vt:lpwstr>
  </property>
  <property fmtid="{D5CDD505-2E9C-101B-9397-08002B2CF9AE}" pid="6" name="MSIP_Label_4002d7af-770e-4ff9-b119-21595b3bb0e4_Method">
    <vt:lpwstr>Standard</vt:lpwstr>
  </property>
  <property fmtid="{D5CDD505-2E9C-101B-9397-08002B2CF9AE}" pid="7" name="MSIP_Label_4002d7af-770e-4ff9-b119-21595b3bb0e4_Name">
    <vt:lpwstr>Internal</vt:lpwstr>
  </property>
  <property fmtid="{D5CDD505-2E9C-101B-9397-08002B2CF9AE}" pid="8" name="MSIP_Label_4002d7af-770e-4ff9-b119-21595b3bb0e4_SiteId">
    <vt:lpwstr>a0c73f02-35f4-41e3-be9d-9f7b606571cc</vt:lpwstr>
  </property>
  <property fmtid="{D5CDD505-2E9C-101B-9397-08002B2CF9AE}" pid="9" name="MSIP_Label_4002d7af-770e-4ff9-b119-21595b3bb0e4_ActionId">
    <vt:lpwstr>c90b8b87-4ad6-4b33-a87e-ca4fccc8cafb</vt:lpwstr>
  </property>
  <property fmtid="{D5CDD505-2E9C-101B-9397-08002B2CF9AE}" pid="10" name="MSIP_Label_4002d7af-770e-4ff9-b119-21595b3bb0e4_ContentBits">
    <vt:lpwstr>2</vt:lpwstr>
  </property>
  <property fmtid="{D5CDD505-2E9C-101B-9397-08002B2CF9AE}" pid="11" name="MSIP_Label_44c1d064-c8ff-4fa9-8412-64fa9b81d496_Enabled">
    <vt:lpwstr>true</vt:lpwstr>
  </property>
  <property fmtid="{D5CDD505-2E9C-101B-9397-08002B2CF9AE}" pid="12" name="MSIP_Label_44c1d064-c8ff-4fa9-8412-64fa9b81d496_SetDate">
    <vt:lpwstr>2025-07-14T11:19:19Z</vt:lpwstr>
  </property>
  <property fmtid="{D5CDD505-2E9C-101B-9397-08002B2CF9AE}" pid="13" name="MSIP_Label_44c1d064-c8ff-4fa9-8412-64fa9b81d496_Method">
    <vt:lpwstr>Privileged</vt:lpwstr>
  </property>
  <property fmtid="{D5CDD505-2E9C-101B-9397-08002B2CF9AE}" pid="14" name="MSIP_Label_44c1d064-c8ff-4fa9-8412-64fa9b81d496_Name">
    <vt:lpwstr>Chronione</vt:lpwstr>
  </property>
  <property fmtid="{D5CDD505-2E9C-101B-9397-08002B2CF9AE}" pid="15" name="MSIP_Label_44c1d064-c8ff-4fa9-8412-64fa9b81d496_SiteId">
    <vt:lpwstr>e9895a11-04dc-4848-aa12-7fca9faefb60</vt:lpwstr>
  </property>
  <property fmtid="{D5CDD505-2E9C-101B-9397-08002B2CF9AE}" pid="16" name="MSIP_Label_44c1d064-c8ff-4fa9-8412-64fa9b81d496_ActionId">
    <vt:lpwstr>f2c730f9-f441-44e4-a065-7ac2c974300c</vt:lpwstr>
  </property>
  <property fmtid="{D5CDD505-2E9C-101B-9397-08002B2CF9AE}" pid="17" name="MSIP_Label_44c1d064-c8ff-4fa9-8412-64fa9b81d496_ContentBits">
    <vt:lpwstr>1</vt:lpwstr>
  </property>
</Properties>
</file>